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19020" windowHeight="10695"/>
  </bookViews>
  <sheets>
    <sheet name="ПРОГРАММА 21" sheetId="1" r:id="rId1"/>
    <sheet name="программа 20" sheetId="4" r:id="rId2"/>
  </sheets>
  <calcPr calcId="145621"/>
</workbook>
</file>

<file path=xl/calcChain.xml><?xml version="1.0" encoding="utf-8"?>
<calcChain xmlns="http://schemas.openxmlformats.org/spreadsheetml/2006/main">
  <c r="D100" i="1" l="1"/>
  <c r="D99" i="1"/>
  <c r="D98" i="1"/>
  <c r="E100" i="1"/>
  <c r="E99" i="1"/>
  <c r="E98" i="1"/>
  <c r="E61" i="1"/>
  <c r="E60" i="1"/>
  <c r="E59" i="1"/>
  <c r="D60" i="1"/>
  <c r="D59" i="1"/>
  <c r="D45" i="1"/>
  <c r="D44" i="1"/>
  <c r="D43" i="1"/>
  <c r="C40" i="1"/>
  <c r="C43" i="1" s="1"/>
  <c r="C42" i="1"/>
  <c r="C45" i="1" s="1"/>
  <c r="C41" i="1"/>
  <c r="C44" i="1" s="1"/>
  <c r="C97" i="1" l="1"/>
  <c r="C93" i="1" l="1"/>
  <c r="C92" i="1"/>
  <c r="C102" i="1"/>
  <c r="C103" i="1"/>
  <c r="D79" i="1"/>
  <c r="D78" i="1"/>
  <c r="D76" i="1"/>
  <c r="D77" i="1"/>
  <c r="D75" i="1"/>
  <c r="E79" i="1"/>
  <c r="E78" i="1"/>
  <c r="E75" i="1"/>
  <c r="D113" i="1"/>
  <c r="E113" i="1"/>
  <c r="D114" i="1"/>
  <c r="E114" i="1"/>
  <c r="C116" i="1"/>
  <c r="C117" i="1"/>
  <c r="C118" i="1"/>
  <c r="D125" i="1"/>
  <c r="D124" i="1"/>
  <c r="E125" i="1"/>
  <c r="E124" i="1"/>
  <c r="D123" i="1"/>
  <c r="E123" i="1"/>
  <c r="C111" i="1"/>
  <c r="C110" i="1"/>
  <c r="C109" i="1"/>
  <c r="C114" i="1" l="1"/>
  <c r="C100" i="1"/>
  <c r="C99" i="1"/>
  <c r="C79" i="1"/>
  <c r="C78" i="1"/>
  <c r="C98" i="1"/>
  <c r="C113" i="1"/>
  <c r="C75" i="1"/>
  <c r="C86" i="1" l="1"/>
  <c r="E77" i="1"/>
  <c r="C77" i="1" s="1"/>
  <c r="F26" i="4"/>
  <c r="D37" i="1"/>
  <c r="E37" i="1"/>
  <c r="C17" i="1"/>
  <c r="C16" i="1"/>
  <c r="C24" i="4"/>
  <c r="C25" i="4"/>
  <c r="E26" i="4"/>
  <c r="D23" i="4"/>
  <c r="D26" i="4" s="1"/>
  <c r="C22" i="4"/>
  <c r="C21" i="4"/>
  <c r="C20" i="4"/>
  <c r="C15" i="4"/>
  <c r="C121" i="1"/>
  <c r="C122" i="1"/>
  <c r="C120" i="1"/>
  <c r="C91" i="1"/>
  <c r="C90" i="1"/>
  <c r="C89" i="1"/>
  <c r="C74" i="1"/>
  <c r="C73" i="1"/>
  <c r="C72" i="1"/>
  <c r="C52" i="1"/>
  <c r="C51" i="1"/>
  <c r="C50" i="1"/>
  <c r="E38" i="1"/>
  <c r="E105" i="1" s="1"/>
  <c r="E128" i="1" s="1"/>
  <c r="D38" i="1"/>
  <c r="C24" i="1"/>
  <c r="E36" i="1"/>
  <c r="D36" i="1"/>
  <c r="C33" i="1"/>
  <c r="C26" i="1"/>
  <c r="C25" i="1"/>
  <c r="C19" i="1"/>
  <c r="C20" i="1"/>
  <c r="C18" i="1"/>
  <c r="C21" i="1"/>
  <c r="C22" i="1"/>
  <c r="C23" i="1"/>
  <c r="C27" i="1"/>
  <c r="C28" i="1"/>
  <c r="C29" i="1"/>
  <c r="C30" i="1"/>
  <c r="C31" i="1"/>
  <c r="C32" i="1"/>
  <c r="C47" i="1"/>
  <c r="C48" i="1"/>
  <c r="C49" i="1"/>
  <c r="C53" i="1"/>
  <c r="C54" i="1"/>
  <c r="C55" i="1"/>
  <c r="C63" i="1"/>
  <c r="C64" i="1"/>
  <c r="C65" i="1"/>
  <c r="C69" i="1"/>
  <c r="C70" i="1"/>
  <c r="C71" i="1"/>
  <c r="C83" i="1"/>
  <c r="C84" i="1"/>
  <c r="C85" i="1"/>
  <c r="C87" i="1"/>
  <c r="C88" i="1"/>
  <c r="C94" i="1"/>
  <c r="C95" i="1"/>
  <c r="C96" i="1"/>
  <c r="C15" i="1"/>
  <c r="E104" i="1" l="1"/>
  <c r="E127" i="1" s="1"/>
  <c r="E101" i="1"/>
  <c r="E126" i="1" s="1"/>
  <c r="D101" i="1"/>
  <c r="D126" i="1" s="1"/>
  <c r="D105" i="1"/>
  <c r="D104" i="1"/>
  <c r="E76" i="1"/>
  <c r="C76" i="1" s="1"/>
  <c r="C59" i="1"/>
  <c r="C60" i="1"/>
  <c r="C37" i="1"/>
  <c r="C26" i="4"/>
  <c r="C124" i="1"/>
  <c r="C23" i="4"/>
  <c r="C125" i="1"/>
  <c r="C123" i="1"/>
  <c r="C38" i="1"/>
  <c r="C36" i="1"/>
  <c r="C101" i="1" l="1"/>
  <c r="C126" i="1" s="1"/>
  <c r="C105" i="1"/>
  <c r="C128" i="1" s="1"/>
  <c r="D128" i="1"/>
  <c r="C104" i="1"/>
  <c r="C127" i="1" s="1"/>
  <c r="D127" i="1"/>
</calcChain>
</file>

<file path=xl/sharedStrings.xml><?xml version="1.0" encoding="utf-8"?>
<sst xmlns="http://schemas.openxmlformats.org/spreadsheetml/2006/main" count="143" uniqueCount="68">
  <si>
    <t>Приложение 1</t>
  </si>
  <si>
    <t>к муниципальной программе</t>
  </si>
  <si>
    <t>План мероприятий муниципальной программы</t>
  </si>
  <si>
    <t>Наименование объекта, мероприятия</t>
  </si>
  <si>
    <t>Срок финансирования</t>
  </si>
  <si>
    <t>Планируемые объемы финансирования (тыс. рублей в действующих ценах года реализации мероприятия)</t>
  </si>
  <si>
    <t xml:space="preserve">Индикаторы реализации </t>
  </si>
  <si>
    <t>(целевые задания)</t>
  </si>
  <si>
    <t>Главный распорядитель бюджетных средств</t>
  </si>
  <si>
    <t>Распорядитель (получатель)</t>
  </si>
  <si>
    <t>бюджетных средств</t>
  </si>
  <si>
    <t>Исполнители мероприятий</t>
  </si>
  <si>
    <t>всего</t>
  </si>
  <si>
    <t>местный бюджет</t>
  </si>
  <si>
    <t>областной бюджет</t>
  </si>
  <si>
    <t>прочие источники</t>
  </si>
  <si>
    <t>ПРОЦЕССНАЯ ЧАСТЬ</t>
  </si>
  <si>
    <t>федеральный бюджет</t>
  </si>
  <si>
    <t xml:space="preserve">ИТОГО </t>
  </si>
  <si>
    <t xml:space="preserve">Комплекс процессных мероприятий </t>
  </si>
  <si>
    <t xml:space="preserve">  </t>
  </si>
  <si>
    <t>Расходы на содержание муниципальных казенных библиотек (21.4.04.00210)</t>
  </si>
  <si>
    <t>Расходы на содержание муниципальных казенных учреждений культуры (21.4.04.00200)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</si>
  <si>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(21.4.04S0360)</t>
  </si>
  <si>
    <t>Расходы на поддержку развития общественной инфраструктуры муниципального значения(21.4.03.S4840)</t>
  </si>
  <si>
    <t>ИТОГО 21.4.04.00000</t>
  </si>
  <si>
    <t>Расходы на мероприятия по укреплению пожарной безопасности на территории поселений (21.4.01.01220)</t>
  </si>
  <si>
    <t>ИТОГО 21.4.01.00000</t>
  </si>
  <si>
    <t>21.4.02. Комплексы процессных мероприятий "Развитие автомобильных дорог"</t>
  </si>
  <si>
    <t>Расходы на проведение инвентаризации и оформление технических и кадастровых паспортов дорог местного значения (21.4.02.9Д881)</t>
  </si>
  <si>
    <t>Расходы на мероприятия по обслуживанию и содержанию автомобильных дорог местного значения (21.4.02.9Д100)</t>
  </si>
  <si>
    <t>ИТОГО 21.4.02.00000</t>
  </si>
  <si>
    <t>21.4.03. Комплекс процессных мероприятий «Обеспечение устойчивого функционирования жилищно-коммунального хозяйства и благоустройство»</t>
  </si>
  <si>
    <t>Расходы на прочие мероприятия в области жилищно-коммунального хозяйства (21.4. 03.01510)</t>
  </si>
  <si>
    <t>Расходы на мероприятия по учету и обслуживанию уличного освещения поселения (21.4.03.01600)</t>
  </si>
  <si>
    <t>Расходы на прочие мероприятия по благоустройству поселений (21.4.03.01620)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</si>
  <si>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области"(21.4.03.S5130)</t>
  </si>
  <si>
    <t>ИТОГО 21.4 00.00000</t>
  </si>
  <si>
    <t>ОТРАСЛЕВЫЕ ПРОЕКТЫ (21 7 00 00000)</t>
  </si>
  <si>
    <t>Отраслевой проект "Развитие и приведение в нормативное состояние автомобильных дорог общего пользования" (21 7 01 00000)</t>
  </si>
  <si>
    <t>Отраслевой  проект  "Благоустройство сельских территорий" (21 7 02 00000)</t>
  </si>
  <si>
    <r>
      <rPr>
        <b/>
        <sz val="11"/>
        <rFont val="Times New Roman"/>
        <family val="1"/>
        <charset val="204"/>
      </rPr>
      <t>21.7.02.</t>
    </r>
    <r>
      <rPr>
        <sz val="11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Расходы на реализацию комплекса мероприятий по борьбе с борщевиком Сосновского на территориях муниципальных образований Ленинградской области.            (21.7. 02. S4310)</t>
    </r>
  </si>
  <si>
    <t>ИТОГО 21.7.01, 21.7.02</t>
  </si>
  <si>
    <t>ИТОГО 21.4.03.00000</t>
  </si>
  <si>
    <t>Администрация Ретюнского сельского поселения</t>
  </si>
  <si>
    <t>Ретюнский  КДЦ</t>
  </si>
  <si>
    <t>Муниципальная программа муниципального образования Ретюнского сельского поселения Ленинградской области "Формирование комфортной городской (сельской) среды на  2025 год и плановый период 2026-2027 г</t>
  </si>
  <si>
    <t>РЕГИОНАЛЬНЫЕ ПРОЕКТЫ (20 2 00 00000)</t>
  </si>
  <si>
    <t>Региональный проект "Формирование комфортной городской среды"(20 2 F2 00000)</t>
  </si>
  <si>
    <r>
      <rPr>
        <b/>
        <sz val="11"/>
        <color theme="1"/>
        <rFont val="Times New Roman"/>
        <family val="1"/>
        <charset val="204"/>
      </rPr>
      <t>20.2.F2.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Расходы на реализацию программ формирования современной городской среды      (20.2. F2. 55550)</t>
    </r>
  </si>
  <si>
    <t>ИТОГО 20.2.01,  20.2.F2.</t>
  </si>
  <si>
    <t>21.4.01. Комплексы процессных мероприятий "Безопасность"</t>
  </si>
  <si>
    <t xml:space="preserve">Расходы на осуществление мероприятий по обеспечению безопасности людей на водных объектах </t>
  </si>
  <si>
    <r>
      <rPr>
        <b/>
        <sz val="11"/>
        <color theme="1"/>
        <rFont val="Times New Roman"/>
        <family val="1"/>
        <charset val="204"/>
      </rPr>
      <t>21.7.02.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Расходы на капитальный ремонт объектов физической культуры и спорта  (21 7 02 S 4060 )</t>
    </r>
  </si>
  <si>
    <t xml:space="preserve">ИТОГО: по МП Ретюнского сельского поселения Лужского муниципального района "Комплексное развитие территории Ретюнского сельского поселения" </t>
  </si>
  <si>
    <t xml:space="preserve">"Комплексное развитие территории Ретюнского сельского поселения". </t>
  </si>
  <si>
    <t>21.4.00. Комплексы процессных мероприятий</t>
  </si>
  <si>
    <t>ИТОГО 21.4.00.00000</t>
  </si>
  <si>
    <t>Укрепление пожарной безопасности на территории поселений в рамках подпрограммы "Безопасность Ретюнского сельского поселения Лужского муниципального района" муниципальной программы Ретюнского сельского поселения Лужского муниципального района "Устойчиво развитие территории  Ретюнского сельского поселения на период 2014-2016 годов (21.4.00.01220)</t>
  </si>
  <si>
    <t>Расходы на мероприятия по противодействию экстремизму и профилактике терроризма</t>
  </si>
  <si>
    <r>
      <rPr>
        <b/>
        <sz val="11"/>
        <rFont val="Times New Roman"/>
        <family val="1"/>
        <charset val="204"/>
      </rPr>
      <t>21.7.01.</t>
    </r>
    <r>
      <rPr>
        <sz val="11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Расходы на ремонт автомобильных дорог общего пользования местного значения  (21.7.01SД140)</t>
    </r>
  </si>
  <si>
    <r>
      <t xml:space="preserve">ИТОГО: </t>
    </r>
    <r>
      <rPr>
        <sz val="10"/>
        <color theme="1"/>
        <rFont val="Arial"/>
        <family val="2"/>
        <charset val="204"/>
      </rPr>
      <t xml:space="preserve">по МП муниципального образования Ретюнского сельского поселения Лужского муниципального района Ленинградской области "Формирование современной городской среды на территории муниципального образованияРетюнское сельское поселение" </t>
    </r>
  </si>
  <si>
    <t>Расходы на мероприятия для детей и молодежи (21.4.04.01710)</t>
  </si>
  <si>
    <t>Расходы на организацию и проведение культурно-массовых мероприятий (21.4.04.01720)</t>
  </si>
  <si>
    <t>Расходы на организацию и проведение спортивных мероприятий (21.4.04.01740)</t>
  </si>
  <si>
    <t>21.4.04. Комплексы процессных мероприятий "Развитие культуры, физической культуры и спорта."</t>
  </si>
  <si>
    <t>План мероприятий                                                                                                                                                                                                                                                    муниципальной программы Ретюнского сельского поселения Лужского муниципального района Ленинградской области</t>
  </si>
  <si>
    <t>Расходы на мероприятия по капитальному ремонту и ремонту автомобильных дорог общего пользования местного значения.(21.4.02.9Д110)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</si>
</sst>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4" fillId="0" borderId="0" xfId="0" applyFont="1"/>
    <xf numFmtId="0" fontId="0" fillId="0" borderId="0" xfId="0" applyAlignment="1">
      <alignment vertical="center" wrapText="1"/>
    </xf>
    <xf numFmtId="0" fontId="13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15" fillId="3" borderId="5" xfId="0" applyFont="1" applyFill="1" applyBorder="1" applyAlignment="1">
      <alignment vertical="center" wrapText="1"/>
    </xf>
    <xf numFmtId="0" fontId="14" fillId="3" borderId="5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0" xfId="0" applyFont="1"/>
    <xf numFmtId="0" fontId="0" fillId="0" borderId="6" xfId="0" applyBorder="1"/>
    <xf numFmtId="0" fontId="6" fillId="0" borderId="7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164" fontId="6" fillId="0" borderId="7" xfId="0" applyNumberFormat="1" applyFont="1" applyBorder="1" applyAlignment="1">
      <alignment vertical="center" wrapText="1"/>
    </xf>
    <xf numFmtId="164" fontId="11" fillId="0" borderId="7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vertical="center" wrapText="1"/>
    </xf>
    <xf numFmtId="164" fontId="6" fillId="3" borderId="1" xfId="0" applyNumberFormat="1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vertical="center" wrapText="1"/>
    </xf>
    <xf numFmtId="164" fontId="6" fillId="4" borderId="1" xfId="0" applyNumberFormat="1" applyFont="1" applyFill="1" applyBorder="1" applyAlignment="1">
      <alignment vertical="center" wrapText="1"/>
    </xf>
    <xf numFmtId="164" fontId="11" fillId="3" borderId="4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vertical="center" wrapText="1"/>
    </xf>
    <xf numFmtId="0" fontId="17" fillId="0" borderId="0" xfId="0" applyFont="1"/>
    <xf numFmtId="0" fontId="6" fillId="0" borderId="8" xfId="0" applyFont="1" applyBorder="1" applyAlignment="1">
      <alignment horizontal="center" vertical="center" wrapText="1"/>
    </xf>
    <xf numFmtId="164" fontId="11" fillId="0" borderId="10" xfId="0" applyNumberFormat="1" applyFont="1" applyBorder="1" applyAlignment="1">
      <alignment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164" fontId="11" fillId="0" borderId="15" xfId="0" applyNumberFormat="1" applyFont="1" applyBorder="1" applyAlignment="1">
      <alignment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vertical="center" wrapText="1"/>
    </xf>
    <xf numFmtId="0" fontId="12" fillId="0" borderId="9" xfId="0" applyFont="1" applyBorder="1" applyAlignment="1">
      <alignment horizontal="left" vertical="center" wrapText="1"/>
    </xf>
    <xf numFmtId="164" fontId="6" fillId="0" borderId="17" xfId="0" applyNumberFormat="1" applyFont="1" applyBorder="1" applyAlignment="1">
      <alignment vertical="center" wrapText="1"/>
    </xf>
    <xf numFmtId="0" fontId="20" fillId="0" borderId="0" xfId="0" applyFont="1" applyAlignment="1">
      <alignment wrapText="1"/>
    </xf>
    <xf numFmtId="164" fontId="6" fillId="0" borderId="3" xfId="0" applyNumberFormat="1" applyFont="1" applyBorder="1" applyAlignment="1">
      <alignment vertical="center" wrapText="1"/>
    </xf>
    <xf numFmtId="164" fontId="6" fillId="0" borderId="18" xfId="0" applyNumberFormat="1" applyFont="1" applyBorder="1" applyAlignment="1">
      <alignment vertical="center" wrapText="1"/>
    </xf>
    <xf numFmtId="164" fontId="16" fillId="0" borderId="7" xfId="0" applyNumberFormat="1" applyFont="1" applyBorder="1" applyAlignment="1">
      <alignment vertical="center" wrapText="1"/>
    </xf>
    <xf numFmtId="164" fontId="16" fillId="0" borderId="7" xfId="0" applyNumberFormat="1" applyFont="1" applyBorder="1" applyAlignment="1">
      <alignment horizontal="center" vertical="center" wrapText="1"/>
    </xf>
    <xf numFmtId="0" fontId="21" fillId="0" borderId="0" xfId="0" applyFont="1"/>
    <xf numFmtId="164" fontId="16" fillId="0" borderId="1" xfId="0" applyNumberFormat="1" applyFont="1" applyBorder="1" applyAlignment="1">
      <alignment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164" fontId="25" fillId="0" borderId="7" xfId="0" applyNumberFormat="1" applyFont="1" applyBorder="1" applyAlignment="1">
      <alignment vertical="center" wrapText="1"/>
    </xf>
    <xf numFmtId="164" fontId="25" fillId="0" borderId="7" xfId="0" applyNumberFormat="1" applyFont="1" applyBorder="1" applyAlignment="1">
      <alignment horizontal="center" vertical="center" wrapText="1"/>
    </xf>
    <xf numFmtId="164" fontId="25" fillId="0" borderId="1" xfId="0" applyNumberFormat="1" applyFont="1" applyBorder="1" applyAlignment="1">
      <alignment vertical="center" wrapText="1"/>
    </xf>
    <xf numFmtId="164" fontId="25" fillId="0" borderId="1" xfId="0" applyNumberFormat="1" applyFont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horizontal="center" vertical="center" wrapText="1"/>
    </xf>
    <xf numFmtId="164" fontId="6" fillId="5" borderId="4" xfId="0" applyNumberFormat="1" applyFont="1" applyFill="1" applyBorder="1" applyAlignment="1">
      <alignment vertical="center" wrapText="1"/>
    </xf>
    <xf numFmtId="164" fontId="6" fillId="5" borderId="4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164" fontId="6" fillId="0" borderId="5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vertical="center" wrapText="1"/>
    </xf>
    <xf numFmtId="164" fontId="11" fillId="0" borderId="3" xfId="0" applyNumberFormat="1" applyFont="1" applyBorder="1" applyAlignment="1">
      <alignment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164" fontId="27" fillId="0" borderId="15" xfId="0" applyNumberFormat="1" applyFont="1" applyBorder="1" applyAlignment="1">
      <alignment vertical="center" wrapText="1"/>
    </xf>
    <xf numFmtId="164" fontId="27" fillId="0" borderId="15" xfId="0" applyNumberFormat="1" applyFont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164" fontId="26" fillId="6" borderId="5" xfId="0" applyNumberFormat="1" applyFont="1" applyFill="1" applyBorder="1" applyAlignment="1">
      <alignment vertical="center" wrapText="1"/>
    </xf>
    <xf numFmtId="164" fontId="26" fillId="6" borderId="1" xfId="0" applyNumberFormat="1" applyFont="1" applyFill="1" applyBorder="1" applyAlignment="1">
      <alignment vertical="center" wrapText="1"/>
    </xf>
    <xf numFmtId="0" fontId="26" fillId="6" borderId="7" xfId="0" applyFont="1" applyFill="1" applyBorder="1" applyAlignment="1">
      <alignment horizontal="center" vertical="center" wrapText="1"/>
    </xf>
    <xf numFmtId="164" fontId="26" fillId="6" borderId="3" xfId="0" applyNumberFormat="1" applyFont="1" applyFill="1" applyBorder="1" applyAlignment="1">
      <alignment vertical="center" wrapText="1"/>
    </xf>
    <xf numFmtId="164" fontId="26" fillId="6" borderId="3" xfId="0" applyNumberFormat="1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164" fontId="26" fillId="6" borderId="1" xfId="0" applyNumberFormat="1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164" fontId="11" fillId="6" borderId="10" xfId="0" applyNumberFormat="1" applyFont="1" applyFill="1" applyBorder="1" applyAlignment="1">
      <alignment vertical="center" wrapText="1"/>
    </xf>
    <xf numFmtId="164" fontId="11" fillId="6" borderId="10" xfId="0" applyNumberFormat="1" applyFont="1" applyFill="1" applyBorder="1" applyAlignment="1">
      <alignment horizontal="center" vertical="center" wrapText="1"/>
    </xf>
    <xf numFmtId="164" fontId="11" fillId="6" borderId="11" xfId="0" applyNumberFormat="1" applyFont="1" applyFill="1" applyBorder="1" applyAlignment="1">
      <alignment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164" fontId="11" fillId="6" borderId="1" xfId="0" applyNumberFormat="1" applyFont="1" applyFill="1" applyBorder="1" applyAlignment="1">
      <alignment vertical="center" wrapText="1"/>
    </xf>
    <xf numFmtId="164" fontId="11" fillId="6" borderId="1" xfId="0" applyNumberFormat="1" applyFont="1" applyFill="1" applyBorder="1" applyAlignment="1">
      <alignment horizontal="center" vertical="center" wrapText="1"/>
    </xf>
    <xf numFmtId="164" fontId="11" fillId="6" borderId="13" xfId="0" applyNumberFormat="1" applyFont="1" applyFill="1" applyBorder="1" applyAlignment="1">
      <alignment vertical="center" wrapText="1"/>
    </xf>
    <xf numFmtId="164" fontId="11" fillId="6" borderId="15" xfId="0" applyNumberFormat="1" applyFont="1" applyFill="1" applyBorder="1" applyAlignment="1">
      <alignment vertical="center" wrapText="1"/>
    </xf>
    <xf numFmtId="164" fontId="11" fillId="6" borderId="15" xfId="0" applyNumberFormat="1" applyFont="1" applyFill="1" applyBorder="1" applyAlignment="1">
      <alignment horizontal="center" vertical="center" wrapText="1"/>
    </xf>
    <xf numFmtId="164" fontId="11" fillId="6" borderId="16" xfId="0" applyNumberFormat="1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vertical="center" wrapText="1"/>
    </xf>
    <xf numFmtId="0" fontId="14" fillId="3" borderId="3" xfId="0" applyFont="1" applyFill="1" applyBorder="1" applyAlignment="1">
      <alignment vertical="center" wrapText="1"/>
    </xf>
    <xf numFmtId="164" fontId="11" fillId="3" borderId="4" xfId="0" applyNumberFormat="1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horizontal="center" vertical="center" wrapText="1"/>
    </xf>
    <xf numFmtId="164" fontId="6" fillId="7" borderId="4" xfId="0" applyNumberFormat="1" applyFont="1" applyFill="1" applyBorder="1" applyAlignment="1">
      <alignment vertical="center" wrapText="1"/>
    </xf>
    <xf numFmtId="164" fontId="11" fillId="7" borderId="4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164" fontId="6" fillId="7" borderId="7" xfId="0" applyNumberFormat="1" applyFont="1" applyFill="1" applyBorder="1" applyAlignment="1">
      <alignment vertical="center" wrapText="1"/>
    </xf>
    <xf numFmtId="164" fontId="11" fillId="7" borderId="7" xfId="0" applyNumberFormat="1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vertical="center" wrapText="1"/>
    </xf>
    <xf numFmtId="164" fontId="11" fillId="7" borderId="1" xfId="0" applyNumberFormat="1" applyFont="1" applyFill="1" applyBorder="1" applyAlignment="1">
      <alignment horizontal="center" vertical="center" wrapText="1"/>
    </xf>
    <xf numFmtId="164" fontId="11" fillId="7" borderId="1" xfId="0" applyNumberFormat="1" applyFont="1" applyFill="1" applyBorder="1" applyAlignment="1">
      <alignment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vertical="center" wrapText="1"/>
    </xf>
    <xf numFmtId="164" fontId="6" fillId="7" borderId="1" xfId="0" applyNumberFormat="1" applyFont="1" applyFill="1" applyBorder="1" applyAlignment="1">
      <alignment horizontal="center" vertical="center" wrapText="1"/>
    </xf>
    <xf numFmtId="164" fontId="16" fillId="7" borderId="7" xfId="0" applyNumberFormat="1" applyFont="1" applyFill="1" applyBorder="1" applyAlignment="1">
      <alignment vertical="center" wrapText="1"/>
    </xf>
    <xf numFmtId="164" fontId="16" fillId="7" borderId="7" xfId="0" applyNumberFormat="1" applyFont="1" applyFill="1" applyBorder="1" applyAlignment="1">
      <alignment horizontal="center" vertical="center" wrapText="1"/>
    </xf>
    <xf numFmtId="164" fontId="16" fillId="7" borderId="1" xfId="0" applyNumberFormat="1" applyFont="1" applyFill="1" applyBorder="1" applyAlignment="1">
      <alignment vertical="center" wrapText="1"/>
    </xf>
    <xf numFmtId="164" fontId="16" fillId="7" borderId="1" xfId="0" applyNumberFormat="1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10" fillId="7" borderId="4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0" fillId="7" borderId="3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4"/>
  <sheetViews>
    <sheetView tabSelected="1" topLeftCell="A52" workbookViewId="0">
      <selection activeCell="A72" sqref="A72:A74"/>
    </sheetView>
  </sheetViews>
  <sheetFormatPr defaultRowHeight="15" x14ac:dyDescent="0.25"/>
  <cols>
    <col min="1" max="1" width="49" customWidth="1"/>
    <col min="3" max="3" width="14" customWidth="1"/>
    <col min="4" max="4" width="11" customWidth="1"/>
    <col min="5" max="5" width="10.85546875" customWidth="1"/>
    <col min="8" max="8" width="15" customWidth="1"/>
    <col min="9" max="9" width="22.7109375" customWidth="1"/>
    <col min="10" max="10" width="20.28515625" customWidth="1"/>
  </cols>
  <sheetData>
    <row r="2" spans="1:10" ht="15.75" x14ac:dyDescent="0.25">
      <c r="A2" s="219" t="s">
        <v>0</v>
      </c>
      <c r="B2" s="219"/>
      <c r="C2" s="219"/>
      <c r="D2" s="219"/>
      <c r="E2" s="219"/>
      <c r="F2" s="219"/>
      <c r="G2" s="219"/>
      <c r="H2" s="219"/>
      <c r="I2" s="219"/>
      <c r="J2" s="219"/>
    </row>
    <row r="3" spans="1:10" ht="15.75" x14ac:dyDescent="0.25">
      <c r="A3" s="219" t="s">
        <v>1</v>
      </c>
      <c r="B3" s="219"/>
      <c r="C3" s="219"/>
      <c r="D3" s="219"/>
      <c r="E3" s="219"/>
      <c r="F3" s="219"/>
      <c r="G3" s="219"/>
      <c r="H3" s="219"/>
      <c r="I3" s="219"/>
      <c r="J3" s="219"/>
    </row>
    <row r="4" spans="1:10" ht="37.5" customHeight="1" x14ac:dyDescent="0.25">
      <c r="A4" s="220" t="s">
        <v>66</v>
      </c>
      <c r="B4" s="220"/>
      <c r="C4" s="220"/>
      <c r="D4" s="220"/>
      <c r="E4" s="220"/>
      <c r="F4" s="220"/>
      <c r="G4" s="220"/>
      <c r="H4" s="220"/>
      <c r="I4" s="220"/>
      <c r="J4" s="220"/>
    </row>
    <row r="5" spans="1:10" ht="60" customHeight="1" x14ac:dyDescent="0.25">
      <c r="A5" s="221" t="s">
        <v>55</v>
      </c>
      <c r="B5" s="222"/>
      <c r="C5" s="222"/>
      <c r="D5" s="222"/>
      <c r="E5" s="222"/>
      <c r="F5" s="222"/>
      <c r="G5" s="222"/>
      <c r="H5" s="222"/>
      <c r="I5" s="222"/>
      <c r="J5" s="222"/>
    </row>
    <row r="6" spans="1:10" ht="15.75" x14ac:dyDescent="0.25">
      <c r="A6" s="1"/>
    </row>
    <row r="7" spans="1:10" ht="26.25" customHeight="1" x14ac:dyDescent="0.25">
      <c r="A7" s="226" t="s">
        <v>3</v>
      </c>
      <c r="B7" s="224" t="s">
        <v>4</v>
      </c>
      <c r="C7" s="224" t="s">
        <v>5</v>
      </c>
      <c r="D7" s="224"/>
      <c r="E7" s="224"/>
      <c r="F7" s="224"/>
      <c r="G7" s="224"/>
      <c r="H7" s="5" t="s">
        <v>6</v>
      </c>
      <c r="I7" s="223" t="s">
        <v>8</v>
      </c>
      <c r="J7" s="12" t="s">
        <v>9</v>
      </c>
    </row>
    <row r="8" spans="1:10" ht="17.25" customHeight="1" x14ac:dyDescent="0.25">
      <c r="A8" s="226"/>
      <c r="B8" s="224"/>
      <c r="C8" s="224"/>
      <c r="D8" s="224"/>
      <c r="E8" s="224"/>
      <c r="F8" s="224"/>
      <c r="G8" s="224"/>
      <c r="H8" s="5" t="s">
        <v>7</v>
      </c>
      <c r="I8" s="223"/>
      <c r="J8" s="11" t="s">
        <v>10</v>
      </c>
    </row>
    <row r="9" spans="1:10" ht="25.5" x14ac:dyDescent="0.25">
      <c r="A9" s="226"/>
      <c r="B9" s="224"/>
      <c r="C9" s="225" t="s">
        <v>12</v>
      </c>
      <c r="D9" s="225"/>
      <c r="E9" s="225"/>
      <c r="F9" s="225"/>
      <c r="G9" s="225"/>
      <c r="H9" s="6"/>
      <c r="I9" s="224"/>
      <c r="J9" s="11" t="s">
        <v>11</v>
      </c>
    </row>
    <row r="10" spans="1:10" ht="24" x14ac:dyDescent="0.25">
      <c r="A10" s="226"/>
      <c r="B10" s="224"/>
      <c r="C10" s="225"/>
      <c r="D10" s="13" t="s">
        <v>13</v>
      </c>
      <c r="E10" s="7" t="s">
        <v>14</v>
      </c>
      <c r="F10" s="7" t="s">
        <v>17</v>
      </c>
      <c r="G10" s="8" t="s">
        <v>15</v>
      </c>
      <c r="H10" s="9"/>
      <c r="I10" s="9"/>
      <c r="J10" s="9"/>
    </row>
    <row r="11" spans="1:10" x14ac:dyDescent="0.25">
      <c r="A11" s="10">
        <v>1</v>
      </c>
      <c r="B11" s="10">
        <v>2</v>
      </c>
      <c r="C11" s="10">
        <v>3</v>
      </c>
      <c r="D11" s="10">
        <v>4</v>
      </c>
      <c r="E11" s="32"/>
      <c r="F11" s="10">
        <v>5</v>
      </c>
      <c r="G11" s="10">
        <v>6</v>
      </c>
      <c r="H11" s="10">
        <v>7</v>
      </c>
      <c r="I11" s="10">
        <v>8</v>
      </c>
      <c r="J11" s="10">
        <v>9</v>
      </c>
    </row>
    <row r="12" spans="1:10" ht="12.95" customHeight="1" x14ac:dyDescent="0.25">
      <c r="A12" s="17" t="s">
        <v>16</v>
      </c>
      <c r="B12" s="18"/>
      <c r="C12" s="19"/>
      <c r="D12" s="19"/>
      <c r="E12" s="19"/>
      <c r="F12" s="18"/>
      <c r="G12" s="20"/>
      <c r="H12" s="20"/>
      <c r="I12" s="18"/>
      <c r="J12" s="18"/>
    </row>
    <row r="13" spans="1:10" ht="17.25" customHeight="1" x14ac:dyDescent="0.25">
      <c r="A13" s="17" t="s">
        <v>19</v>
      </c>
      <c r="B13" s="18"/>
      <c r="C13" s="19"/>
      <c r="D13" s="19"/>
      <c r="E13" s="19"/>
      <c r="F13" s="18"/>
      <c r="G13" s="20"/>
      <c r="H13" s="20"/>
      <c r="I13" s="18"/>
      <c r="J13" s="18"/>
    </row>
    <row r="14" spans="1:10" ht="60" customHeight="1" thickBot="1" x14ac:dyDescent="0.3">
      <c r="A14" s="25" t="s">
        <v>65</v>
      </c>
      <c r="B14" s="36"/>
      <c r="C14" s="37"/>
      <c r="D14" s="37"/>
      <c r="E14" s="37"/>
      <c r="F14" s="36"/>
      <c r="G14" s="36"/>
      <c r="H14" s="37"/>
      <c r="I14" s="21"/>
      <c r="J14" s="21"/>
    </row>
    <row r="15" spans="1:10" ht="12.95" customHeight="1" thickTop="1" thickBot="1" x14ac:dyDescent="0.3">
      <c r="A15" s="213" t="s">
        <v>23</v>
      </c>
      <c r="B15" s="35">
        <v>2025</v>
      </c>
      <c r="C15" s="38">
        <f>SUM(D15:G15)</f>
        <v>2245.6</v>
      </c>
      <c r="D15" s="38">
        <v>1122.8</v>
      </c>
      <c r="E15" s="38">
        <v>1122.8</v>
      </c>
      <c r="F15" s="39"/>
      <c r="G15" s="39"/>
      <c r="H15" s="38"/>
      <c r="I15" s="175" t="s">
        <v>44</v>
      </c>
      <c r="J15" s="175" t="s">
        <v>44</v>
      </c>
    </row>
    <row r="16" spans="1:10" ht="12.95" customHeight="1" thickTop="1" thickBot="1" x14ac:dyDescent="0.3">
      <c r="A16" s="214"/>
      <c r="B16" s="28">
        <v>2026</v>
      </c>
      <c r="C16" s="38">
        <f>SUM(D16:G16)</f>
        <v>1122.8</v>
      </c>
      <c r="D16" s="40">
        <v>0</v>
      </c>
      <c r="E16" s="40">
        <v>1122.8</v>
      </c>
      <c r="F16" s="41"/>
      <c r="G16" s="41"/>
      <c r="H16" s="40"/>
      <c r="I16" s="176"/>
      <c r="J16" s="176"/>
    </row>
    <row r="17" spans="1:10" ht="63.75" customHeight="1" thickTop="1" thickBot="1" x14ac:dyDescent="0.3">
      <c r="A17" s="215"/>
      <c r="B17" s="26">
        <v>2027</v>
      </c>
      <c r="C17" s="38">
        <f>SUM(D17:G17)</f>
        <v>1122.8</v>
      </c>
      <c r="D17" s="42">
        <v>0</v>
      </c>
      <c r="E17" s="42">
        <v>1122.8</v>
      </c>
      <c r="F17" s="43"/>
      <c r="G17" s="43"/>
      <c r="H17" s="42"/>
      <c r="I17" s="177"/>
      <c r="J17" s="177"/>
    </row>
    <row r="18" spans="1:10" ht="12.95" customHeight="1" thickTop="1" x14ac:dyDescent="0.25">
      <c r="A18" s="178" t="s">
        <v>22</v>
      </c>
      <c r="B18" s="35">
        <v>2025</v>
      </c>
      <c r="C18" s="38">
        <f t="shared" ref="C18:C101" si="0">SUM(D18:G18)</f>
        <v>2885.7890000000002</v>
      </c>
      <c r="D18" s="38">
        <v>2885.7890000000002</v>
      </c>
      <c r="E18" s="38"/>
      <c r="F18" s="44"/>
      <c r="G18" s="44"/>
      <c r="H18" s="38"/>
      <c r="I18" s="175" t="s">
        <v>44</v>
      </c>
      <c r="J18" s="175" t="s">
        <v>45</v>
      </c>
    </row>
    <row r="19" spans="1:10" ht="12.95" customHeight="1" x14ac:dyDescent="0.25">
      <c r="A19" s="179"/>
      <c r="B19" s="91">
        <v>2026</v>
      </c>
      <c r="C19" s="40">
        <f t="shared" si="0"/>
        <v>2822.8</v>
      </c>
      <c r="D19" s="40">
        <v>2822.8</v>
      </c>
      <c r="E19" s="40"/>
      <c r="F19" s="45"/>
      <c r="G19" s="45"/>
      <c r="H19" s="40"/>
      <c r="I19" s="176"/>
      <c r="J19" s="176"/>
    </row>
    <row r="20" spans="1:10" ht="12.95" customHeight="1" thickBot="1" x14ac:dyDescent="0.3">
      <c r="A20" s="206"/>
      <c r="B20" s="90">
        <v>2027</v>
      </c>
      <c r="C20" s="42">
        <f t="shared" si="0"/>
        <v>2759.8</v>
      </c>
      <c r="D20" s="42">
        <v>2759.8</v>
      </c>
      <c r="E20" s="42"/>
      <c r="F20" s="46"/>
      <c r="G20" s="46"/>
      <c r="H20" s="42"/>
      <c r="I20" s="177"/>
      <c r="J20" s="177"/>
    </row>
    <row r="21" spans="1:10" s="34" customFormat="1" ht="12.95" customHeight="1" thickTop="1" x14ac:dyDescent="0.25">
      <c r="A21" s="178" t="s">
        <v>21</v>
      </c>
      <c r="B21" s="35">
        <v>2025</v>
      </c>
      <c r="C21" s="38">
        <f t="shared" si="0"/>
        <v>434.7</v>
      </c>
      <c r="D21" s="38">
        <v>434.7</v>
      </c>
      <c r="E21" s="38"/>
      <c r="F21" s="44"/>
      <c r="G21" s="44"/>
      <c r="H21" s="38"/>
      <c r="I21" s="175" t="s">
        <v>44</v>
      </c>
      <c r="J21" s="175" t="s">
        <v>45</v>
      </c>
    </row>
    <row r="22" spans="1:10" ht="12.95" customHeight="1" x14ac:dyDescent="0.25">
      <c r="A22" s="179"/>
      <c r="B22" s="91">
        <v>2026</v>
      </c>
      <c r="C22" s="40">
        <f t="shared" si="0"/>
        <v>434.7</v>
      </c>
      <c r="D22" s="40">
        <v>434.7</v>
      </c>
      <c r="E22" s="40"/>
      <c r="F22" s="45"/>
      <c r="G22" s="45"/>
      <c r="H22" s="40"/>
      <c r="I22" s="176"/>
      <c r="J22" s="176"/>
    </row>
    <row r="23" spans="1:10" ht="12.95" customHeight="1" thickBot="1" x14ac:dyDescent="0.3">
      <c r="A23" s="206"/>
      <c r="B23" s="90">
        <v>2027</v>
      </c>
      <c r="C23" s="42">
        <f t="shared" si="0"/>
        <v>434.7</v>
      </c>
      <c r="D23" s="42">
        <v>434.7</v>
      </c>
      <c r="E23" s="42"/>
      <c r="F23" s="46"/>
      <c r="G23" s="46"/>
      <c r="H23" s="42"/>
      <c r="I23" s="177"/>
      <c r="J23" s="177"/>
    </row>
    <row r="24" spans="1:10" ht="12.95" customHeight="1" thickTop="1" x14ac:dyDescent="0.25">
      <c r="A24" s="178" t="s">
        <v>62</v>
      </c>
      <c r="B24" s="35">
        <v>2025</v>
      </c>
      <c r="C24" s="38">
        <f>SUM(D24:G24)</f>
        <v>0</v>
      </c>
      <c r="D24" s="38">
        <v>0</v>
      </c>
      <c r="E24" s="38"/>
      <c r="F24" s="44"/>
      <c r="G24" s="44"/>
      <c r="H24" s="38"/>
      <c r="I24" s="175" t="s">
        <v>44</v>
      </c>
      <c r="J24" s="175" t="s">
        <v>45</v>
      </c>
    </row>
    <row r="25" spans="1:10" ht="12.95" customHeight="1" x14ac:dyDescent="0.25">
      <c r="A25" s="179"/>
      <c r="B25" s="91">
        <v>2026</v>
      </c>
      <c r="C25" s="40">
        <f t="shared" ref="C25:C26" si="1">SUM(D25:G25)</f>
        <v>0</v>
      </c>
      <c r="D25" s="40">
        <v>0</v>
      </c>
      <c r="E25" s="40"/>
      <c r="F25" s="45"/>
      <c r="G25" s="45"/>
      <c r="H25" s="40"/>
      <c r="I25" s="176"/>
      <c r="J25" s="176"/>
    </row>
    <row r="26" spans="1:10" ht="12.95" customHeight="1" thickBot="1" x14ac:dyDescent="0.3">
      <c r="A26" s="206"/>
      <c r="B26" s="90">
        <v>2027</v>
      </c>
      <c r="C26" s="42">
        <f t="shared" si="1"/>
        <v>0</v>
      </c>
      <c r="D26" s="42">
        <v>0</v>
      </c>
      <c r="E26" s="42"/>
      <c r="F26" s="46"/>
      <c r="G26" s="46"/>
      <c r="H26" s="42"/>
      <c r="I26" s="177"/>
      <c r="J26" s="177"/>
    </row>
    <row r="27" spans="1:10" ht="12.95" customHeight="1" thickTop="1" x14ac:dyDescent="0.25">
      <c r="A27" s="178" t="s">
        <v>63</v>
      </c>
      <c r="B27" s="35">
        <v>2025</v>
      </c>
      <c r="C27" s="38">
        <f t="shared" si="0"/>
        <v>0</v>
      </c>
      <c r="D27" s="38">
        <v>0</v>
      </c>
      <c r="E27" s="38"/>
      <c r="F27" s="44"/>
      <c r="G27" s="44"/>
      <c r="H27" s="38"/>
      <c r="I27" s="175" t="s">
        <v>44</v>
      </c>
      <c r="J27" s="175" t="s">
        <v>45</v>
      </c>
    </row>
    <row r="28" spans="1:10" ht="12.95" customHeight="1" x14ac:dyDescent="0.25">
      <c r="A28" s="179"/>
      <c r="B28" s="91">
        <v>2026</v>
      </c>
      <c r="C28" s="40">
        <f t="shared" si="0"/>
        <v>0</v>
      </c>
      <c r="D28" s="40">
        <v>0</v>
      </c>
      <c r="E28" s="40"/>
      <c r="F28" s="45"/>
      <c r="G28" s="45"/>
      <c r="H28" s="40"/>
      <c r="I28" s="176"/>
      <c r="J28" s="176"/>
    </row>
    <row r="29" spans="1:10" ht="12.95" customHeight="1" thickBot="1" x14ac:dyDescent="0.3">
      <c r="A29" s="206"/>
      <c r="B29" s="90">
        <v>2027</v>
      </c>
      <c r="C29" s="42">
        <f t="shared" si="0"/>
        <v>0</v>
      </c>
      <c r="D29" s="42">
        <v>0</v>
      </c>
      <c r="E29" s="42"/>
      <c r="F29" s="46"/>
      <c r="G29" s="46"/>
      <c r="H29" s="42"/>
      <c r="I29" s="177"/>
      <c r="J29" s="177"/>
    </row>
    <row r="30" spans="1:10" ht="12.75" customHeight="1" thickTop="1" x14ac:dyDescent="0.25">
      <c r="A30" s="178" t="s">
        <v>64</v>
      </c>
      <c r="B30" s="35">
        <v>2025</v>
      </c>
      <c r="C30" s="38">
        <f t="shared" si="0"/>
        <v>0</v>
      </c>
      <c r="D30" s="38">
        <v>0</v>
      </c>
      <c r="E30" s="38"/>
      <c r="F30" s="44"/>
      <c r="G30" s="44"/>
      <c r="H30" s="38"/>
      <c r="I30" s="175" t="s">
        <v>44</v>
      </c>
      <c r="J30" s="175" t="s">
        <v>45</v>
      </c>
    </row>
    <row r="31" spans="1:10" ht="12.75" customHeight="1" x14ac:dyDescent="0.25">
      <c r="A31" s="179"/>
      <c r="B31" s="91">
        <v>2026</v>
      </c>
      <c r="C31" s="40">
        <f t="shared" si="0"/>
        <v>0</v>
      </c>
      <c r="D31" s="40">
        <v>0</v>
      </c>
      <c r="E31" s="40"/>
      <c r="F31" s="45"/>
      <c r="G31" s="45"/>
      <c r="H31" s="40"/>
      <c r="I31" s="176"/>
      <c r="J31" s="176"/>
    </row>
    <row r="32" spans="1:10" ht="19.5" customHeight="1" thickBot="1" x14ac:dyDescent="0.3">
      <c r="A32" s="206"/>
      <c r="B32" s="90">
        <v>2027</v>
      </c>
      <c r="C32" s="42">
        <f t="shared" si="0"/>
        <v>0</v>
      </c>
      <c r="D32" s="42">
        <v>0</v>
      </c>
      <c r="E32" s="42"/>
      <c r="F32" s="46"/>
      <c r="G32" s="46"/>
      <c r="H32" s="42"/>
      <c r="I32" s="177"/>
      <c r="J32" s="177"/>
    </row>
    <row r="33" spans="1:10" ht="12.75" customHeight="1" thickTop="1" x14ac:dyDescent="0.25">
      <c r="A33" s="178" t="s">
        <v>24</v>
      </c>
      <c r="B33" s="35">
        <v>2025</v>
      </c>
      <c r="C33" s="38">
        <f t="shared" ref="C33" si="2">SUM(D33:G33)</f>
        <v>189.5</v>
      </c>
      <c r="D33" s="38">
        <v>9.5</v>
      </c>
      <c r="E33" s="38">
        <v>180</v>
      </c>
      <c r="F33" s="44"/>
      <c r="G33" s="44"/>
      <c r="H33" s="38"/>
      <c r="I33" s="175" t="s">
        <v>44</v>
      </c>
      <c r="J33" s="175" t="s">
        <v>45</v>
      </c>
    </row>
    <row r="34" spans="1:10" ht="12.75" customHeight="1" x14ac:dyDescent="0.25">
      <c r="A34" s="179"/>
      <c r="B34" s="91">
        <v>2026</v>
      </c>
      <c r="C34" s="40"/>
      <c r="D34" s="40"/>
      <c r="E34" s="40"/>
      <c r="F34" s="45"/>
      <c r="G34" s="45"/>
      <c r="H34" s="40"/>
      <c r="I34" s="176"/>
      <c r="J34" s="176"/>
    </row>
    <row r="35" spans="1:10" ht="18.75" customHeight="1" thickBot="1" x14ac:dyDescent="0.3">
      <c r="A35" s="206"/>
      <c r="B35" s="90">
        <v>2027</v>
      </c>
      <c r="C35" s="113"/>
      <c r="D35" s="113"/>
      <c r="E35" s="113"/>
      <c r="F35" s="114"/>
      <c r="G35" s="114"/>
      <c r="H35" s="113"/>
      <c r="I35" s="177"/>
      <c r="J35" s="177"/>
    </row>
    <row r="36" spans="1:10" s="33" customFormat="1" ht="12.75" customHeight="1" thickTop="1" x14ac:dyDescent="0.25">
      <c r="A36" s="216" t="s">
        <v>25</v>
      </c>
      <c r="B36" s="35">
        <v>2025</v>
      </c>
      <c r="C36" s="111">
        <f t="shared" ref="C36:C38" si="3">SUM(D36:G36)</f>
        <v>5755.5889999999999</v>
      </c>
      <c r="D36" s="111">
        <f t="shared" ref="D36:E38" si="4">D15+D18+D21+D24+D27+D30+D33</f>
        <v>4452.7889999999998</v>
      </c>
      <c r="E36" s="111">
        <f t="shared" si="4"/>
        <v>1302.8</v>
      </c>
      <c r="F36" s="112"/>
      <c r="G36" s="112"/>
      <c r="H36" s="111"/>
      <c r="I36" s="175" t="s">
        <v>44</v>
      </c>
      <c r="J36" s="175" t="s">
        <v>45</v>
      </c>
    </row>
    <row r="37" spans="1:10" s="33" customFormat="1" ht="12.75" customHeight="1" x14ac:dyDescent="0.25">
      <c r="A37" s="217"/>
      <c r="B37" s="91">
        <v>2026</v>
      </c>
      <c r="C37" s="47">
        <f t="shared" si="3"/>
        <v>4380.3</v>
      </c>
      <c r="D37" s="47">
        <f t="shared" si="4"/>
        <v>3257.5</v>
      </c>
      <c r="E37" s="47">
        <f t="shared" si="4"/>
        <v>1122.8</v>
      </c>
      <c r="F37" s="41"/>
      <c r="G37" s="41"/>
      <c r="H37" s="47"/>
      <c r="I37" s="176"/>
      <c r="J37" s="176"/>
    </row>
    <row r="38" spans="1:10" s="33" customFormat="1" ht="19.5" customHeight="1" x14ac:dyDescent="0.25">
      <c r="A38" s="218"/>
      <c r="B38" s="90">
        <v>2027</v>
      </c>
      <c r="C38" s="47">
        <f t="shared" si="3"/>
        <v>4317.3</v>
      </c>
      <c r="D38" s="47">
        <f t="shared" si="4"/>
        <v>3194.5</v>
      </c>
      <c r="E38" s="47">
        <f t="shared" si="4"/>
        <v>1122.8</v>
      </c>
      <c r="F38" s="41"/>
      <c r="G38" s="41"/>
      <c r="H38" s="47"/>
      <c r="I38" s="177"/>
      <c r="J38" s="177"/>
    </row>
    <row r="39" spans="1:10" s="33" customFormat="1" ht="33.75" customHeight="1" x14ac:dyDescent="0.25">
      <c r="A39" s="140" t="s">
        <v>56</v>
      </c>
      <c r="B39" s="36"/>
      <c r="C39" s="141"/>
      <c r="D39" s="141"/>
      <c r="E39" s="141"/>
      <c r="F39" s="53"/>
      <c r="G39" s="53"/>
      <c r="H39" s="141"/>
      <c r="I39" s="142"/>
      <c r="J39" s="142"/>
    </row>
    <row r="40" spans="1:10" s="33" customFormat="1" ht="28.5" customHeight="1" x14ac:dyDescent="0.25">
      <c r="A40" s="208" t="s">
        <v>58</v>
      </c>
      <c r="B40" s="137">
        <v>2025</v>
      </c>
      <c r="C40" s="42">
        <f>D40</f>
        <v>0</v>
      </c>
      <c r="D40" s="42">
        <v>0</v>
      </c>
      <c r="E40" s="42"/>
      <c r="F40" s="46"/>
      <c r="G40" s="46"/>
      <c r="H40" s="42"/>
      <c r="I40" s="175" t="s">
        <v>44</v>
      </c>
      <c r="J40" s="175" t="s">
        <v>44</v>
      </c>
    </row>
    <row r="41" spans="1:10" s="33" customFormat="1" ht="32.25" customHeight="1" x14ac:dyDescent="0.25">
      <c r="A41" s="209"/>
      <c r="B41" s="137">
        <v>2026</v>
      </c>
      <c r="C41" s="42">
        <f>D41</f>
        <v>20</v>
      </c>
      <c r="D41" s="42">
        <v>20</v>
      </c>
      <c r="E41" s="42"/>
      <c r="F41" s="46"/>
      <c r="G41" s="46"/>
      <c r="H41" s="42"/>
      <c r="I41" s="176"/>
      <c r="J41" s="176"/>
    </row>
    <row r="42" spans="1:10" s="33" customFormat="1" ht="42" customHeight="1" thickBot="1" x14ac:dyDescent="0.3">
      <c r="A42" s="210"/>
      <c r="B42" s="144">
        <v>2027</v>
      </c>
      <c r="C42" s="110">
        <f>D42</f>
        <v>20</v>
      </c>
      <c r="D42" s="110">
        <v>20</v>
      </c>
      <c r="E42" s="110"/>
      <c r="F42" s="64"/>
      <c r="G42" s="64"/>
      <c r="H42" s="110"/>
      <c r="I42" s="211"/>
      <c r="J42" s="211"/>
    </row>
    <row r="43" spans="1:10" s="33" customFormat="1" ht="17.25" customHeight="1" x14ac:dyDescent="0.25">
      <c r="A43" s="212" t="s">
        <v>57</v>
      </c>
      <c r="B43" s="138">
        <v>2025</v>
      </c>
      <c r="C43" s="145">
        <f t="shared" ref="C43:D45" si="5">C40</f>
        <v>0</v>
      </c>
      <c r="D43" s="145">
        <f t="shared" si="5"/>
        <v>0</v>
      </c>
      <c r="E43" s="97"/>
      <c r="F43" s="143"/>
      <c r="G43" s="143"/>
      <c r="H43" s="97"/>
      <c r="I43" s="175" t="s">
        <v>44</v>
      </c>
      <c r="J43" s="175" t="s">
        <v>44</v>
      </c>
    </row>
    <row r="44" spans="1:10" s="33" customFormat="1" ht="18" customHeight="1" x14ac:dyDescent="0.25">
      <c r="A44" s="209"/>
      <c r="B44" s="137">
        <v>2026</v>
      </c>
      <c r="C44" s="139">
        <f t="shared" si="5"/>
        <v>20</v>
      </c>
      <c r="D44" s="139">
        <f t="shared" si="5"/>
        <v>20</v>
      </c>
      <c r="E44" s="42"/>
      <c r="F44" s="46"/>
      <c r="G44" s="46"/>
      <c r="H44" s="42"/>
      <c r="I44" s="176"/>
      <c r="J44" s="176"/>
    </row>
    <row r="45" spans="1:10" s="33" customFormat="1" ht="16.5" customHeight="1" thickBot="1" x14ac:dyDescent="0.3">
      <c r="A45" s="210"/>
      <c r="B45" s="144">
        <v>2027</v>
      </c>
      <c r="C45" s="63">
        <f t="shared" si="5"/>
        <v>20</v>
      </c>
      <c r="D45" s="63">
        <f t="shared" si="5"/>
        <v>20</v>
      </c>
      <c r="E45" s="110"/>
      <c r="F45" s="64"/>
      <c r="G45" s="64"/>
      <c r="H45" s="110"/>
      <c r="I45" s="211"/>
      <c r="J45" s="211"/>
    </row>
    <row r="46" spans="1:10" ht="44.25" customHeight="1" thickBot="1" x14ac:dyDescent="0.3">
      <c r="A46" s="23" t="s">
        <v>51</v>
      </c>
      <c r="B46" s="146"/>
      <c r="C46" s="147"/>
      <c r="D46" s="147"/>
      <c r="E46" s="147"/>
      <c r="F46" s="148"/>
      <c r="G46" s="147"/>
      <c r="H46" s="147"/>
      <c r="I46" s="21"/>
      <c r="J46" s="21"/>
    </row>
    <row r="47" spans="1:10" ht="12.95" customHeight="1" thickTop="1" x14ac:dyDescent="0.25">
      <c r="A47" s="203" t="s">
        <v>52</v>
      </c>
      <c r="B47" s="35">
        <v>2025</v>
      </c>
      <c r="C47" s="38">
        <f t="shared" si="0"/>
        <v>0</v>
      </c>
      <c r="D47" s="38">
        <v>0</v>
      </c>
      <c r="E47" s="38"/>
      <c r="F47" s="39"/>
      <c r="G47" s="39"/>
      <c r="H47" s="38"/>
      <c r="I47" s="175" t="s">
        <v>44</v>
      </c>
      <c r="J47" s="175" t="s">
        <v>44</v>
      </c>
    </row>
    <row r="48" spans="1:10" ht="12.95" customHeight="1" x14ac:dyDescent="0.25">
      <c r="A48" s="204"/>
      <c r="B48" s="91">
        <v>2026</v>
      </c>
      <c r="C48" s="40">
        <f t="shared" si="0"/>
        <v>0</v>
      </c>
      <c r="D48" s="40">
        <v>0</v>
      </c>
      <c r="E48" s="40"/>
      <c r="F48" s="41"/>
      <c r="G48" s="41"/>
      <c r="H48" s="40"/>
      <c r="I48" s="176"/>
      <c r="J48" s="176"/>
    </row>
    <row r="49" spans="1:10" ht="12.95" customHeight="1" thickBot="1" x14ac:dyDescent="0.3">
      <c r="A49" s="205"/>
      <c r="B49" s="90">
        <v>2027</v>
      </c>
      <c r="C49" s="42">
        <f t="shared" si="0"/>
        <v>0</v>
      </c>
      <c r="D49" s="42">
        <v>0</v>
      </c>
      <c r="E49" s="42"/>
      <c r="F49" s="43"/>
      <c r="G49" s="43"/>
      <c r="H49" s="42"/>
      <c r="I49" s="177"/>
      <c r="J49" s="177"/>
    </row>
    <row r="50" spans="1:10" ht="12.95" customHeight="1" thickTop="1" x14ac:dyDescent="0.25">
      <c r="A50" s="203" t="s">
        <v>59</v>
      </c>
      <c r="B50" s="35">
        <v>2025</v>
      </c>
      <c r="C50" s="38">
        <f t="shared" ref="C50:C52" si="6">SUM(D50:G50)</f>
        <v>0</v>
      </c>
      <c r="D50" s="38">
        <v>0</v>
      </c>
      <c r="E50" s="38"/>
      <c r="F50" s="39"/>
      <c r="G50" s="39"/>
      <c r="H50" s="38"/>
      <c r="I50" s="175" t="s">
        <v>44</v>
      </c>
      <c r="J50" s="175" t="s">
        <v>44</v>
      </c>
    </row>
    <row r="51" spans="1:10" ht="12.95" customHeight="1" x14ac:dyDescent="0.25">
      <c r="A51" s="204"/>
      <c r="B51" s="91">
        <v>2026</v>
      </c>
      <c r="C51" s="40">
        <f t="shared" si="6"/>
        <v>0</v>
      </c>
      <c r="D51" s="40">
        <v>0</v>
      </c>
      <c r="E51" s="40"/>
      <c r="F51" s="41"/>
      <c r="G51" s="41"/>
      <c r="H51" s="40"/>
      <c r="I51" s="176"/>
      <c r="J51" s="176"/>
    </row>
    <row r="52" spans="1:10" ht="12.75" customHeight="1" thickBot="1" x14ac:dyDescent="0.3">
      <c r="A52" s="205"/>
      <c r="B52" s="90">
        <v>2027</v>
      </c>
      <c r="C52" s="42">
        <f t="shared" si="6"/>
        <v>0</v>
      </c>
      <c r="D52" s="42">
        <v>0</v>
      </c>
      <c r="E52" s="42"/>
      <c r="F52" s="43"/>
      <c r="G52" s="43"/>
      <c r="H52" s="42"/>
      <c r="I52" s="177"/>
      <c r="J52" s="177"/>
    </row>
    <row r="53" spans="1:10" ht="16.5" customHeight="1" thickTop="1" x14ac:dyDescent="0.25">
      <c r="A53" s="213" t="s">
        <v>26</v>
      </c>
      <c r="B53" s="35">
        <v>2025</v>
      </c>
      <c r="C53" s="38">
        <f t="shared" si="0"/>
        <v>250</v>
      </c>
      <c r="D53" s="38">
        <v>250</v>
      </c>
      <c r="E53" s="38"/>
      <c r="F53" s="39"/>
      <c r="G53" s="39"/>
      <c r="H53" s="38"/>
      <c r="I53" s="175" t="s">
        <v>44</v>
      </c>
      <c r="J53" s="175" t="s">
        <v>44</v>
      </c>
    </row>
    <row r="54" spans="1:10" ht="12.95" customHeight="1" x14ac:dyDescent="0.25">
      <c r="A54" s="214"/>
      <c r="B54" s="91">
        <v>2026</v>
      </c>
      <c r="C54" s="40">
        <f t="shared" si="0"/>
        <v>200</v>
      </c>
      <c r="D54" s="40">
        <v>200</v>
      </c>
      <c r="E54" s="40"/>
      <c r="F54" s="41"/>
      <c r="G54" s="41"/>
      <c r="H54" s="40"/>
      <c r="I54" s="176"/>
      <c r="J54" s="176"/>
    </row>
    <row r="55" spans="1:10" ht="12.95" customHeight="1" thickBot="1" x14ac:dyDescent="0.3">
      <c r="A55" s="215"/>
      <c r="B55" s="90">
        <v>2027</v>
      </c>
      <c r="C55" s="42">
        <f t="shared" si="0"/>
        <v>0</v>
      </c>
      <c r="D55" s="42">
        <v>0</v>
      </c>
      <c r="E55" s="42"/>
      <c r="F55" s="43"/>
      <c r="G55" s="43"/>
      <c r="H55" s="42"/>
      <c r="I55" s="177"/>
      <c r="J55" s="177"/>
    </row>
    <row r="56" spans="1:10" ht="0.75" customHeight="1" thickTop="1" thickBot="1" x14ac:dyDescent="0.3">
      <c r="A56" s="213"/>
      <c r="B56" s="35"/>
      <c r="C56" s="38"/>
      <c r="D56" s="38"/>
      <c r="E56" s="38"/>
      <c r="F56" s="39"/>
      <c r="G56" s="39"/>
      <c r="H56" s="38"/>
      <c r="I56" s="175"/>
      <c r="J56" s="175"/>
    </row>
    <row r="57" spans="1:10" ht="1.5" hidden="1" customHeight="1" thickBot="1" x14ac:dyDescent="0.3">
      <c r="A57" s="214"/>
      <c r="B57" s="91"/>
      <c r="C57" s="40"/>
      <c r="D57" s="40"/>
      <c r="E57" s="40"/>
      <c r="F57" s="41"/>
      <c r="G57" s="41"/>
      <c r="H57" s="40"/>
      <c r="I57" s="176"/>
      <c r="J57" s="176"/>
    </row>
    <row r="58" spans="1:10" ht="2.25" hidden="1" customHeight="1" thickBot="1" x14ac:dyDescent="0.3">
      <c r="A58" s="215"/>
      <c r="B58" s="90"/>
      <c r="C58" s="40"/>
      <c r="D58" s="40"/>
      <c r="E58" s="40"/>
      <c r="F58" s="41"/>
      <c r="G58" s="41"/>
      <c r="H58" s="40"/>
      <c r="I58" s="177"/>
      <c r="J58" s="177"/>
    </row>
    <row r="59" spans="1:10" s="33" customFormat="1" ht="12.75" customHeight="1" thickTop="1" x14ac:dyDescent="0.25">
      <c r="A59" s="216" t="s">
        <v>27</v>
      </c>
      <c r="B59" s="35">
        <v>2025</v>
      </c>
      <c r="C59" s="47">
        <f t="shared" ref="C59:C60" si="7">SUM(D59:G59)</f>
        <v>250</v>
      </c>
      <c r="D59" s="47">
        <f>D47+D50+D53</f>
        <v>250</v>
      </c>
      <c r="E59" s="47">
        <f>E47+E50+E53</f>
        <v>0</v>
      </c>
      <c r="F59" s="41"/>
      <c r="G59" s="41"/>
      <c r="H59" s="47"/>
      <c r="I59" s="175" t="s">
        <v>44</v>
      </c>
      <c r="J59" s="175" t="s">
        <v>44</v>
      </c>
    </row>
    <row r="60" spans="1:10" s="33" customFormat="1" ht="12.75" customHeight="1" x14ac:dyDescent="0.25">
      <c r="A60" s="217"/>
      <c r="B60" s="91">
        <v>2026</v>
      </c>
      <c r="C60" s="47">
        <f t="shared" si="7"/>
        <v>200</v>
      </c>
      <c r="D60" s="47">
        <f>D48+D51+D54</f>
        <v>200</v>
      </c>
      <c r="E60" s="47">
        <f>E48+E51+E54+E57</f>
        <v>0</v>
      </c>
      <c r="F60" s="41"/>
      <c r="G60" s="41"/>
      <c r="H60" s="47"/>
      <c r="I60" s="176"/>
      <c r="J60" s="176"/>
    </row>
    <row r="61" spans="1:10" s="33" customFormat="1" ht="15" customHeight="1" x14ac:dyDescent="0.25">
      <c r="A61" s="218"/>
      <c r="B61" s="90">
        <v>2027</v>
      </c>
      <c r="C61" s="47">
        <v>0</v>
      </c>
      <c r="D61" s="47">
        <v>0</v>
      </c>
      <c r="E61" s="47">
        <f>E49+E52+E55</f>
        <v>0</v>
      </c>
      <c r="F61" s="41"/>
      <c r="G61" s="41"/>
      <c r="H61" s="47"/>
      <c r="I61" s="177"/>
      <c r="J61" s="177"/>
    </row>
    <row r="62" spans="1:10" ht="57.75" customHeight="1" thickBot="1" x14ac:dyDescent="0.3">
      <c r="A62" s="149" t="s">
        <v>28</v>
      </c>
      <c r="B62" s="150"/>
      <c r="C62" s="151"/>
      <c r="D62" s="151"/>
      <c r="E62" s="151"/>
      <c r="F62" s="152"/>
      <c r="G62" s="152"/>
      <c r="H62" s="151"/>
      <c r="I62" s="153"/>
      <c r="J62" s="153"/>
    </row>
    <row r="63" spans="1:10" ht="12.95" customHeight="1" thickTop="1" x14ac:dyDescent="0.25">
      <c r="A63" s="185" t="s">
        <v>29</v>
      </c>
      <c r="B63" s="154">
        <v>2025</v>
      </c>
      <c r="C63" s="155">
        <f t="shared" si="0"/>
        <v>150</v>
      </c>
      <c r="D63" s="155">
        <v>150</v>
      </c>
      <c r="E63" s="155"/>
      <c r="F63" s="156"/>
      <c r="G63" s="156"/>
      <c r="H63" s="155"/>
      <c r="I63" s="188" t="s">
        <v>44</v>
      </c>
      <c r="J63" s="188" t="s">
        <v>44</v>
      </c>
    </row>
    <row r="64" spans="1:10" ht="12.95" customHeight="1" x14ac:dyDescent="0.25">
      <c r="A64" s="186"/>
      <c r="B64" s="153">
        <v>2026</v>
      </c>
      <c r="C64" s="157">
        <f t="shared" si="0"/>
        <v>150</v>
      </c>
      <c r="D64" s="157">
        <v>150</v>
      </c>
      <c r="E64" s="157"/>
      <c r="F64" s="158"/>
      <c r="G64" s="158"/>
      <c r="H64" s="157"/>
      <c r="I64" s="189"/>
      <c r="J64" s="189"/>
    </row>
    <row r="65" spans="1:10" ht="12.95" customHeight="1" thickBot="1" x14ac:dyDescent="0.3">
      <c r="A65" s="187"/>
      <c r="B65" s="150">
        <v>2027</v>
      </c>
      <c r="C65" s="151">
        <f t="shared" si="0"/>
        <v>250</v>
      </c>
      <c r="D65" s="151">
        <v>250</v>
      </c>
      <c r="E65" s="151"/>
      <c r="F65" s="152"/>
      <c r="G65" s="152"/>
      <c r="H65" s="151"/>
      <c r="I65" s="190"/>
      <c r="J65" s="190"/>
    </row>
    <row r="66" spans="1:10" ht="6" customHeight="1" thickTop="1" thickBot="1" x14ac:dyDescent="0.3">
      <c r="A66" s="185"/>
      <c r="B66" s="154"/>
      <c r="C66" s="155"/>
      <c r="D66" s="155"/>
      <c r="E66" s="155"/>
      <c r="F66" s="156"/>
      <c r="G66" s="156"/>
      <c r="H66" s="155"/>
      <c r="I66" s="188"/>
      <c r="J66" s="188"/>
    </row>
    <row r="67" spans="1:10" ht="12.75" hidden="1" customHeight="1" thickBot="1" x14ac:dyDescent="0.3">
      <c r="A67" s="186"/>
      <c r="B67" s="153"/>
      <c r="C67" s="157"/>
      <c r="D67" s="157"/>
      <c r="E67" s="157"/>
      <c r="F67" s="158"/>
      <c r="G67" s="158"/>
      <c r="H67" s="157"/>
      <c r="I67" s="189"/>
      <c r="J67" s="189"/>
    </row>
    <row r="68" spans="1:10" ht="15.75" hidden="1" customHeight="1" thickBot="1" x14ac:dyDescent="0.3">
      <c r="A68" s="187"/>
      <c r="B68" s="150"/>
      <c r="C68" s="151"/>
      <c r="D68" s="151"/>
      <c r="E68" s="151"/>
      <c r="F68" s="152"/>
      <c r="G68" s="152"/>
      <c r="H68" s="151"/>
      <c r="I68" s="190"/>
      <c r="J68" s="190"/>
    </row>
    <row r="69" spans="1:10" ht="12.95" customHeight="1" thickTop="1" x14ac:dyDescent="0.25">
      <c r="A69" s="185" t="s">
        <v>30</v>
      </c>
      <c r="B69" s="154">
        <v>2025</v>
      </c>
      <c r="C69" s="155">
        <f t="shared" si="0"/>
        <v>1000</v>
      </c>
      <c r="D69" s="155">
        <v>1000</v>
      </c>
      <c r="E69" s="155"/>
      <c r="F69" s="156"/>
      <c r="G69" s="156"/>
      <c r="H69" s="155"/>
      <c r="I69" s="188" t="s">
        <v>44</v>
      </c>
      <c r="J69" s="188" t="s">
        <v>44</v>
      </c>
    </row>
    <row r="70" spans="1:10" ht="12.95" customHeight="1" x14ac:dyDescent="0.25">
      <c r="A70" s="186"/>
      <c r="B70" s="153">
        <v>2026</v>
      </c>
      <c r="C70" s="157">
        <f t="shared" si="0"/>
        <v>1000</v>
      </c>
      <c r="D70" s="157">
        <v>1000</v>
      </c>
      <c r="E70" s="157"/>
      <c r="F70" s="158"/>
      <c r="G70" s="158"/>
      <c r="H70" s="157"/>
      <c r="I70" s="189"/>
      <c r="J70" s="189"/>
    </row>
    <row r="71" spans="1:10" ht="16.5" customHeight="1" thickBot="1" x14ac:dyDescent="0.3">
      <c r="A71" s="187"/>
      <c r="B71" s="150">
        <v>2027</v>
      </c>
      <c r="C71" s="151">
        <f t="shared" si="0"/>
        <v>1671.2</v>
      </c>
      <c r="D71" s="151">
        <v>1671.2</v>
      </c>
      <c r="E71" s="151"/>
      <c r="F71" s="152"/>
      <c r="G71" s="152"/>
      <c r="H71" s="151"/>
      <c r="I71" s="190"/>
      <c r="J71" s="190"/>
    </row>
    <row r="72" spans="1:10" ht="12.95" customHeight="1" thickTop="1" x14ac:dyDescent="0.25">
      <c r="A72" s="185" t="s">
        <v>67</v>
      </c>
      <c r="B72" s="154">
        <v>2025</v>
      </c>
      <c r="C72" s="155">
        <f t="shared" ref="C72:C74" si="8">SUM(D72:G72)</f>
        <v>603.4</v>
      </c>
      <c r="D72" s="155">
        <v>603.4</v>
      </c>
      <c r="E72" s="155"/>
      <c r="F72" s="156"/>
      <c r="G72" s="156"/>
      <c r="H72" s="155"/>
      <c r="I72" s="188" t="s">
        <v>44</v>
      </c>
      <c r="J72" s="188" t="s">
        <v>44</v>
      </c>
    </row>
    <row r="73" spans="1:10" ht="12.95" customHeight="1" x14ac:dyDescent="0.25">
      <c r="A73" s="186"/>
      <c r="B73" s="153">
        <v>2026</v>
      </c>
      <c r="C73" s="157">
        <f t="shared" si="8"/>
        <v>697.3</v>
      </c>
      <c r="D73" s="157">
        <v>697.3</v>
      </c>
      <c r="E73" s="157"/>
      <c r="F73" s="158"/>
      <c r="G73" s="158"/>
      <c r="H73" s="157"/>
      <c r="I73" s="189"/>
      <c r="J73" s="189"/>
    </row>
    <row r="74" spans="1:10" ht="15.75" customHeight="1" thickBot="1" x14ac:dyDescent="0.3">
      <c r="A74" s="187"/>
      <c r="B74" s="150">
        <v>2027</v>
      </c>
      <c r="C74" s="151">
        <f t="shared" si="8"/>
        <v>0</v>
      </c>
      <c r="D74" s="151">
        <v>0</v>
      </c>
      <c r="E74" s="151"/>
      <c r="F74" s="152"/>
      <c r="G74" s="152"/>
      <c r="H74" s="151"/>
      <c r="I74" s="190"/>
      <c r="J74" s="190"/>
    </row>
    <row r="75" spans="1:10" ht="35.25" customHeight="1" thickTop="1" x14ac:dyDescent="0.25">
      <c r="A75" s="199" t="s">
        <v>31</v>
      </c>
      <c r="B75" s="154">
        <v>2025</v>
      </c>
      <c r="C75" s="159">
        <f t="shared" ref="C75:C79" si="9">SUM(D75:G75)</f>
        <v>1753.4</v>
      </c>
      <c r="D75" s="159">
        <f>D63+D69+D72</f>
        <v>1753.4</v>
      </c>
      <c r="E75" s="159">
        <f>E63+E69+E72</f>
        <v>0</v>
      </c>
      <c r="F75" s="158"/>
      <c r="G75" s="158"/>
      <c r="H75" s="159"/>
      <c r="I75" s="188" t="s">
        <v>44</v>
      </c>
      <c r="J75" s="188" t="s">
        <v>44</v>
      </c>
    </row>
    <row r="76" spans="1:10" ht="4.5" hidden="1" customHeight="1" x14ac:dyDescent="0.25">
      <c r="A76" s="200"/>
      <c r="B76" s="153">
        <v>2026</v>
      </c>
      <c r="C76" s="159" t="e">
        <f t="shared" si="9"/>
        <v>#REF!</v>
      </c>
      <c r="D76" s="159">
        <f>D64+D70+D73</f>
        <v>1847.3</v>
      </c>
      <c r="E76" s="159" t="e">
        <f>E55+#REF!+E58+E61+E64+E67+E70+E73</f>
        <v>#REF!</v>
      </c>
      <c r="F76" s="158"/>
      <c r="G76" s="158"/>
      <c r="H76" s="159"/>
      <c r="I76" s="189"/>
      <c r="J76" s="189"/>
    </row>
    <row r="77" spans="1:10" ht="14.25" hidden="1" customHeight="1" x14ac:dyDescent="0.25">
      <c r="A77" s="200"/>
      <c r="B77" s="150">
        <v>2027</v>
      </c>
      <c r="C77" s="159" t="e">
        <f t="shared" si="9"/>
        <v>#REF!</v>
      </c>
      <c r="D77" s="159">
        <f>D65+D71+D74</f>
        <v>1921.2</v>
      </c>
      <c r="E77" s="159" t="e">
        <f>#REF!+E56+E59+E62+E65+E68+E71</f>
        <v>#REF!</v>
      </c>
      <c r="F77" s="158"/>
      <c r="G77" s="158"/>
      <c r="H77" s="159"/>
      <c r="I77" s="190"/>
      <c r="J77" s="189"/>
    </row>
    <row r="78" spans="1:10" ht="14.25" customHeight="1" x14ac:dyDescent="0.25">
      <c r="A78" s="200"/>
      <c r="B78" s="150">
        <v>2026</v>
      </c>
      <c r="C78" s="159">
        <f t="shared" si="9"/>
        <v>1847.3</v>
      </c>
      <c r="D78" s="159">
        <f>D64+D70+D73</f>
        <v>1847.3</v>
      </c>
      <c r="E78" s="159">
        <f>E64+E70+E73</f>
        <v>0</v>
      </c>
      <c r="F78" s="158"/>
      <c r="G78" s="158"/>
      <c r="H78" s="159"/>
      <c r="I78" s="160"/>
      <c r="J78" s="190"/>
    </row>
    <row r="79" spans="1:10" ht="14.25" customHeight="1" x14ac:dyDescent="0.25">
      <c r="A79" s="201"/>
      <c r="B79" s="150">
        <v>2027</v>
      </c>
      <c r="C79" s="159">
        <f t="shared" si="9"/>
        <v>1921.2</v>
      </c>
      <c r="D79" s="159">
        <f>D65+D71+D74</f>
        <v>1921.2</v>
      </c>
      <c r="E79" s="159">
        <f>E65+E71+E74</f>
        <v>0</v>
      </c>
      <c r="F79" s="158"/>
      <c r="G79" s="158"/>
      <c r="H79" s="159"/>
      <c r="I79" s="160"/>
      <c r="J79" s="161"/>
    </row>
    <row r="80" spans="1:10" x14ac:dyDescent="0.25">
      <c r="A80" s="115" t="s">
        <v>16</v>
      </c>
      <c r="B80" s="77"/>
      <c r="C80" s="78"/>
      <c r="D80" s="78"/>
      <c r="E80" s="78"/>
      <c r="F80" s="77"/>
      <c r="G80" s="79"/>
      <c r="H80" s="79"/>
      <c r="I80" s="77"/>
      <c r="J80" s="77"/>
    </row>
    <row r="81" spans="1:10" x14ac:dyDescent="0.25">
      <c r="A81" s="115" t="s">
        <v>19</v>
      </c>
      <c r="B81" s="77"/>
      <c r="C81" s="78"/>
      <c r="D81" s="78"/>
      <c r="E81" s="78"/>
      <c r="F81" s="77"/>
      <c r="G81" s="79"/>
      <c r="H81" s="79"/>
      <c r="I81" s="77"/>
      <c r="J81" s="77"/>
    </row>
    <row r="82" spans="1:10" ht="57.75" thickBot="1" x14ac:dyDescent="0.3">
      <c r="A82" s="24" t="s">
        <v>32</v>
      </c>
      <c r="B82" s="36"/>
      <c r="C82" s="51"/>
      <c r="D82" s="51"/>
      <c r="E82" s="51"/>
      <c r="F82" s="53"/>
      <c r="G82" s="53"/>
      <c r="H82" s="51"/>
      <c r="I82" s="21"/>
      <c r="J82" s="21"/>
    </row>
    <row r="83" spans="1:10" ht="12.95" customHeight="1" thickTop="1" x14ac:dyDescent="0.25">
      <c r="A83" s="203" t="s">
        <v>33</v>
      </c>
      <c r="B83" s="35">
        <v>2025</v>
      </c>
      <c r="C83" s="38">
        <f t="shared" si="0"/>
        <v>100</v>
      </c>
      <c r="D83" s="38">
        <v>100</v>
      </c>
      <c r="E83" s="38"/>
      <c r="F83" s="39"/>
      <c r="G83" s="39"/>
      <c r="H83" s="38"/>
      <c r="I83" s="175" t="s">
        <v>44</v>
      </c>
      <c r="J83" s="175" t="s">
        <v>44</v>
      </c>
    </row>
    <row r="84" spans="1:10" ht="12.95" customHeight="1" x14ac:dyDescent="0.25">
      <c r="A84" s="204"/>
      <c r="B84" s="91">
        <v>2026</v>
      </c>
      <c r="C84" s="40">
        <f t="shared" si="0"/>
        <v>0</v>
      </c>
      <c r="D84" s="40">
        <v>0</v>
      </c>
      <c r="E84" s="40"/>
      <c r="F84" s="41"/>
      <c r="G84" s="41"/>
      <c r="H84" s="40"/>
      <c r="I84" s="176"/>
      <c r="J84" s="176"/>
    </row>
    <row r="85" spans="1:10" ht="12.95" customHeight="1" thickBot="1" x14ac:dyDescent="0.3">
      <c r="A85" s="205"/>
      <c r="B85" s="90">
        <v>2027</v>
      </c>
      <c r="C85" s="42">
        <f t="shared" si="0"/>
        <v>100</v>
      </c>
      <c r="D85" s="42">
        <v>100</v>
      </c>
      <c r="E85" s="42"/>
      <c r="F85" s="43"/>
      <c r="G85" s="43"/>
      <c r="H85" s="42"/>
      <c r="I85" s="177"/>
      <c r="J85" s="177"/>
    </row>
    <row r="86" spans="1:10" ht="12.95" customHeight="1" thickTop="1" x14ac:dyDescent="0.25">
      <c r="A86" s="203" t="s">
        <v>34</v>
      </c>
      <c r="B86" s="35">
        <v>2025</v>
      </c>
      <c r="C86" s="38">
        <f>SUM(D86:G86)</f>
        <v>800</v>
      </c>
      <c r="D86" s="38">
        <v>800</v>
      </c>
      <c r="E86" s="38"/>
      <c r="F86" s="39"/>
      <c r="G86" s="39"/>
      <c r="H86" s="38"/>
      <c r="I86" s="175" t="s">
        <v>44</v>
      </c>
      <c r="J86" s="175" t="s">
        <v>44</v>
      </c>
    </row>
    <row r="87" spans="1:10" ht="16.5" customHeight="1" x14ac:dyDescent="0.25">
      <c r="A87" s="204"/>
      <c r="B87" s="91">
        <v>2026</v>
      </c>
      <c r="C87" s="40">
        <f t="shared" si="0"/>
        <v>100</v>
      </c>
      <c r="D87" s="40">
        <v>100</v>
      </c>
      <c r="E87" s="40"/>
      <c r="F87" s="41"/>
      <c r="G87" s="41"/>
      <c r="H87" s="40"/>
      <c r="I87" s="176"/>
      <c r="J87" s="176"/>
    </row>
    <row r="88" spans="1:10" ht="12.95" customHeight="1" thickBot="1" x14ac:dyDescent="0.3">
      <c r="A88" s="205"/>
      <c r="B88" s="90">
        <v>2027</v>
      </c>
      <c r="C88" s="42">
        <f t="shared" si="0"/>
        <v>100</v>
      </c>
      <c r="D88" s="42">
        <v>100</v>
      </c>
      <c r="E88" s="42"/>
      <c r="F88" s="43"/>
      <c r="G88" s="43"/>
      <c r="H88" s="42"/>
      <c r="I88" s="177"/>
      <c r="J88" s="177"/>
    </row>
    <row r="89" spans="1:10" ht="12.95" customHeight="1" thickTop="1" x14ac:dyDescent="0.25">
      <c r="A89" s="178" t="s">
        <v>35</v>
      </c>
      <c r="B89" s="35">
        <v>2025</v>
      </c>
      <c r="C89" s="38">
        <f t="shared" ref="C89:C91" si="10">SUM(D89:G89)</f>
        <v>70</v>
      </c>
      <c r="D89" s="38">
        <v>70</v>
      </c>
      <c r="E89" s="38"/>
      <c r="F89" s="44"/>
      <c r="G89" s="44"/>
      <c r="H89" s="38"/>
      <c r="I89" s="175" t="s">
        <v>44</v>
      </c>
      <c r="J89" s="175" t="s">
        <v>44</v>
      </c>
    </row>
    <row r="90" spans="1:10" ht="15.75" customHeight="1" x14ac:dyDescent="0.25">
      <c r="A90" s="179"/>
      <c r="B90" s="91">
        <v>2026</v>
      </c>
      <c r="C90" s="40">
        <f t="shared" si="10"/>
        <v>70</v>
      </c>
      <c r="D90" s="40">
        <v>70</v>
      </c>
      <c r="E90" s="40"/>
      <c r="F90" s="45"/>
      <c r="G90" s="45"/>
      <c r="H90" s="40"/>
      <c r="I90" s="176"/>
      <c r="J90" s="176"/>
    </row>
    <row r="91" spans="1:10" ht="12.95" customHeight="1" thickBot="1" x14ac:dyDescent="0.3">
      <c r="A91" s="206"/>
      <c r="B91" s="90">
        <v>2027</v>
      </c>
      <c r="C91" s="40">
        <f t="shared" si="10"/>
        <v>70</v>
      </c>
      <c r="D91" s="40">
        <v>70</v>
      </c>
      <c r="E91" s="40"/>
      <c r="F91" s="45"/>
      <c r="G91" s="45"/>
      <c r="H91" s="40"/>
      <c r="I91" s="177"/>
      <c r="J91" s="177"/>
    </row>
    <row r="92" spans="1:10" ht="12.95" customHeight="1" thickTop="1" x14ac:dyDescent="0.25">
      <c r="A92" s="178" t="s">
        <v>24</v>
      </c>
      <c r="B92" s="35">
        <v>2025</v>
      </c>
      <c r="C92" s="38">
        <f>SUM(D92:G92)</f>
        <v>631.6</v>
      </c>
      <c r="D92" s="38">
        <v>31.6</v>
      </c>
      <c r="E92" s="38">
        <v>600</v>
      </c>
      <c r="F92" s="44"/>
      <c r="G92" s="44"/>
      <c r="H92" s="38"/>
      <c r="I92" s="175" t="s">
        <v>44</v>
      </c>
      <c r="J92" s="175" t="s">
        <v>44</v>
      </c>
    </row>
    <row r="93" spans="1:10" ht="12.95" customHeight="1" x14ac:dyDescent="0.25">
      <c r="A93" s="179"/>
      <c r="B93" s="91">
        <v>2026</v>
      </c>
      <c r="C93" s="40">
        <f>SUM(D93:G93)</f>
        <v>0</v>
      </c>
      <c r="D93" s="40">
        <v>0</v>
      </c>
      <c r="E93" s="40"/>
      <c r="F93" s="45"/>
      <c r="G93" s="45"/>
      <c r="H93" s="40"/>
      <c r="I93" s="176"/>
      <c r="J93" s="176"/>
    </row>
    <row r="94" spans="1:10" ht="12.95" customHeight="1" thickBot="1" x14ac:dyDescent="0.3">
      <c r="A94" s="206"/>
      <c r="B94" s="90">
        <v>2027</v>
      </c>
      <c r="C94" s="42">
        <f t="shared" si="0"/>
        <v>0</v>
      </c>
      <c r="D94" s="42">
        <v>0</v>
      </c>
      <c r="E94" s="42"/>
      <c r="F94" s="46"/>
      <c r="G94" s="46"/>
      <c r="H94" s="42"/>
      <c r="I94" s="177"/>
      <c r="J94" s="177"/>
    </row>
    <row r="95" spans="1:10" ht="12.95" customHeight="1" thickTop="1" x14ac:dyDescent="0.25">
      <c r="A95" s="178" t="s">
        <v>36</v>
      </c>
      <c r="B95" s="35">
        <v>2025</v>
      </c>
      <c r="C95" s="38">
        <f t="shared" si="0"/>
        <v>2387.6999999999998</v>
      </c>
      <c r="D95" s="38">
        <v>647.4</v>
      </c>
      <c r="E95" s="38">
        <v>1740.3</v>
      </c>
      <c r="F95" s="44"/>
      <c r="G95" s="44"/>
      <c r="H95" s="38"/>
      <c r="I95" s="175" t="s">
        <v>44</v>
      </c>
      <c r="J95" s="175" t="s">
        <v>44</v>
      </c>
    </row>
    <row r="96" spans="1:10" ht="12.95" customHeight="1" x14ac:dyDescent="0.25">
      <c r="A96" s="179"/>
      <c r="B96" s="91">
        <v>2026</v>
      </c>
      <c r="C96" s="40">
        <f t="shared" si="0"/>
        <v>0</v>
      </c>
      <c r="D96" s="40">
        <v>0</v>
      </c>
      <c r="E96" s="40"/>
      <c r="F96" s="45"/>
      <c r="G96" s="45"/>
      <c r="H96" s="40"/>
      <c r="I96" s="176"/>
      <c r="J96" s="176"/>
    </row>
    <row r="97" spans="1:11" ht="28.5" customHeight="1" thickBot="1" x14ac:dyDescent="0.3">
      <c r="A97" s="179"/>
      <c r="B97" s="90">
        <v>2027</v>
      </c>
      <c r="C97" s="110">
        <f>SUM(D97:G97)</f>
        <v>0</v>
      </c>
      <c r="D97" s="110">
        <v>0</v>
      </c>
      <c r="E97" s="110"/>
      <c r="F97" s="64"/>
      <c r="G97" s="64"/>
      <c r="H97" s="110"/>
      <c r="I97" s="177"/>
      <c r="J97" s="177"/>
    </row>
    <row r="98" spans="1:11" ht="12.95" customHeight="1" thickTop="1" x14ac:dyDescent="0.25">
      <c r="A98" s="175" t="s">
        <v>43</v>
      </c>
      <c r="B98" s="35">
        <v>2025</v>
      </c>
      <c r="C98" s="97">
        <f t="shared" si="0"/>
        <v>3989.3</v>
      </c>
      <c r="D98" s="69">
        <f>D83+D86+D89+D92+D95</f>
        <v>1649</v>
      </c>
      <c r="E98" s="69">
        <f>E83+E86+E89+E92+E95</f>
        <v>2340.3000000000002</v>
      </c>
      <c r="F98" s="109"/>
      <c r="G98" s="109"/>
      <c r="H98" s="69"/>
      <c r="I98" s="175" t="s">
        <v>44</v>
      </c>
      <c r="J98" s="175" t="s">
        <v>44</v>
      </c>
    </row>
    <row r="99" spans="1:11" ht="12.95" customHeight="1" x14ac:dyDescent="0.25">
      <c r="A99" s="176"/>
      <c r="B99" s="95">
        <v>2026</v>
      </c>
      <c r="C99" s="40">
        <f t="shared" si="0"/>
        <v>170</v>
      </c>
      <c r="D99" s="40">
        <f>D84+D87+D90+D93+D97</f>
        <v>170</v>
      </c>
      <c r="E99" s="40">
        <f>E84+E87+E90+E93+E96</f>
        <v>0</v>
      </c>
      <c r="F99" s="45"/>
      <c r="G99" s="45"/>
      <c r="H99" s="40"/>
      <c r="I99" s="176"/>
      <c r="J99" s="176"/>
    </row>
    <row r="100" spans="1:11" ht="12.95" customHeight="1" thickBot="1" x14ac:dyDescent="0.3">
      <c r="A100" s="177"/>
      <c r="B100" s="92">
        <v>2027</v>
      </c>
      <c r="C100" s="110">
        <f t="shared" si="0"/>
        <v>270</v>
      </c>
      <c r="D100" s="110">
        <f>D85+D88+D91+D94+D97</f>
        <v>270</v>
      </c>
      <c r="E100" s="110">
        <f>E85+E88+E91+E94+E97</f>
        <v>0</v>
      </c>
      <c r="F100" s="64"/>
      <c r="G100" s="64"/>
      <c r="H100" s="110"/>
      <c r="I100" s="177"/>
      <c r="J100" s="177"/>
    </row>
    <row r="101" spans="1:11" ht="15.75" customHeight="1" thickTop="1" x14ac:dyDescent="0.25">
      <c r="A101" s="202" t="s">
        <v>37</v>
      </c>
      <c r="B101" s="118">
        <v>2025</v>
      </c>
      <c r="C101" s="116">
        <f t="shared" si="0"/>
        <v>11748.289000000001</v>
      </c>
      <c r="D101" s="119">
        <f>D36+D59+D75+D98</f>
        <v>8105.1890000000003</v>
      </c>
      <c r="E101" s="119">
        <f>E36+E59+E75+E92+E95</f>
        <v>3643.1</v>
      </c>
      <c r="F101" s="120"/>
      <c r="G101" s="120"/>
      <c r="H101" s="119"/>
      <c r="I101" s="191"/>
      <c r="J101" s="191"/>
    </row>
    <row r="102" spans="1:11" ht="0.75" hidden="1" customHeight="1" x14ac:dyDescent="0.25">
      <c r="A102" s="191"/>
      <c r="B102" s="121">
        <v>2026</v>
      </c>
      <c r="C102" s="116">
        <f t="shared" ref="C102:C105" si="11">SUM(D102:G102)</f>
        <v>0</v>
      </c>
      <c r="D102" s="117"/>
      <c r="E102" s="117"/>
      <c r="F102" s="122"/>
      <c r="G102" s="122"/>
      <c r="H102" s="117"/>
      <c r="I102" s="191"/>
      <c r="J102" s="191"/>
    </row>
    <row r="103" spans="1:11" ht="12.75" hidden="1" customHeight="1" x14ac:dyDescent="0.25">
      <c r="A103" s="191"/>
      <c r="B103" s="123">
        <v>2027</v>
      </c>
      <c r="C103" s="116">
        <f t="shared" si="11"/>
        <v>0</v>
      </c>
      <c r="D103" s="117"/>
      <c r="E103" s="117"/>
      <c r="F103" s="122"/>
      <c r="G103" s="122"/>
      <c r="H103" s="117"/>
      <c r="I103" s="192"/>
      <c r="J103" s="192"/>
    </row>
    <row r="104" spans="1:11" ht="17.25" customHeight="1" x14ac:dyDescent="0.25">
      <c r="A104" s="191"/>
      <c r="B104" s="123">
        <v>2026</v>
      </c>
      <c r="C104" s="117">
        <f t="shared" si="11"/>
        <v>6597.6</v>
      </c>
      <c r="D104" s="117">
        <f>D37+D60+D78+D99</f>
        <v>5474.8</v>
      </c>
      <c r="E104" s="117">
        <f>E37+E60+E78+E99</f>
        <v>1122.8</v>
      </c>
      <c r="F104" s="122"/>
      <c r="G104" s="122"/>
      <c r="H104" s="117"/>
      <c r="I104" s="124"/>
      <c r="J104" s="124"/>
    </row>
    <row r="105" spans="1:11" ht="19.5" customHeight="1" x14ac:dyDescent="0.25">
      <c r="A105" s="192"/>
      <c r="B105" s="123">
        <v>2027</v>
      </c>
      <c r="C105" s="116">
        <f t="shared" si="11"/>
        <v>6508.5</v>
      </c>
      <c r="D105" s="117">
        <f>D38+D61+D79+D100</f>
        <v>5385.7</v>
      </c>
      <c r="E105" s="117">
        <f>E38+E61+E79+E100</f>
        <v>1122.8</v>
      </c>
      <c r="F105" s="122"/>
      <c r="G105" s="122"/>
      <c r="H105" s="117"/>
      <c r="I105" s="124"/>
      <c r="J105" s="124"/>
    </row>
    <row r="106" spans="1:11" ht="12.75" customHeight="1" x14ac:dyDescent="0.25">
      <c r="A106" s="96"/>
      <c r="B106" s="92"/>
      <c r="C106" s="74"/>
      <c r="D106" s="74"/>
      <c r="E106" s="74"/>
      <c r="F106" s="75"/>
      <c r="G106" s="75"/>
      <c r="H106" s="74"/>
      <c r="I106" s="94"/>
      <c r="J106" s="94"/>
    </row>
    <row r="107" spans="1:11" ht="22.5" customHeight="1" x14ac:dyDescent="0.25">
      <c r="A107" s="162" t="s">
        <v>38</v>
      </c>
      <c r="B107" s="163"/>
      <c r="C107" s="157"/>
      <c r="D107" s="164"/>
      <c r="E107" s="164"/>
      <c r="F107" s="164"/>
      <c r="G107" s="164"/>
      <c r="H107" s="164"/>
      <c r="I107" s="165"/>
      <c r="J107" s="165"/>
    </row>
    <row r="108" spans="1:11" ht="45" customHeight="1" thickBot="1" x14ac:dyDescent="0.3">
      <c r="A108" s="166" t="s">
        <v>39</v>
      </c>
      <c r="B108" s="153"/>
      <c r="C108" s="157"/>
      <c r="D108" s="157"/>
      <c r="E108" s="157"/>
      <c r="F108" s="167"/>
      <c r="G108" s="167"/>
      <c r="H108" s="157"/>
      <c r="I108" s="153"/>
      <c r="J108" s="153"/>
    </row>
    <row r="109" spans="1:11" ht="12.75" customHeight="1" thickTop="1" x14ac:dyDescent="0.25">
      <c r="A109" s="207" t="s">
        <v>60</v>
      </c>
      <c r="B109" s="154">
        <v>2025</v>
      </c>
      <c r="C109" s="168">
        <f t="shared" ref="C109:C114" si="12">SUM(D109:G109)</f>
        <v>0</v>
      </c>
      <c r="D109" s="168"/>
      <c r="E109" s="168"/>
      <c r="F109" s="169"/>
      <c r="G109" s="169"/>
      <c r="H109" s="168"/>
      <c r="I109" s="193" t="s">
        <v>44</v>
      </c>
      <c r="J109" s="193" t="s">
        <v>44</v>
      </c>
    </row>
    <row r="110" spans="1:11" ht="12.75" customHeight="1" x14ac:dyDescent="0.25">
      <c r="A110" s="207"/>
      <c r="B110" s="153">
        <v>2026</v>
      </c>
      <c r="C110" s="170">
        <f t="shared" si="12"/>
        <v>0</v>
      </c>
      <c r="D110" s="170"/>
      <c r="E110" s="170"/>
      <c r="F110" s="171"/>
      <c r="G110" s="171"/>
      <c r="H110" s="170"/>
      <c r="I110" s="194"/>
      <c r="J110" s="194"/>
    </row>
    <row r="111" spans="1:11" ht="28.5" customHeight="1" thickBot="1" x14ac:dyDescent="0.3">
      <c r="A111" s="207"/>
      <c r="B111" s="150">
        <v>2027</v>
      </c>
      <c r="C111" s="170">
        <f t="shared" si="12"/>
        <v>1215.4000000000001</v>
      </c>
      <c r="D111" s="170">
        <v>121.5</v>
      </c>
      <c r="E111" s="170">
        <v>1093.9000000000001</v>
      </c>
      <c r="F111" s="171"/>
      <c r="G111" s="171"/>
      <c r="H111" s="170"/>
      <c r="I111" s="195"/>
      <c r="J111" s="195"/>
    </row>
    <row r="112" spans="1:11" s="55" customFormat="1" ht="18" customHeight="1" thickTop="1" x14ac:dyDescent="0.25">
      <c r="A112" s="182" t="s">
        <v>18</v>
      </c>
      <c r="B112" s="35"/>
      <c r="C112" s="80"/>
      <c r="D112" s="80"/>
      <c r="E112" s="80"/>
      <c r="F112" s="81"/>
      <c r="G112" s="81"/>
      <c r="H112" s="71"/>
      <c r="I112" s="196"/>
      <c r="J112" s="196"/>
      <c r="K112" s="73"/>
    </row>
    <row r="113" spans="1:11" s="55" customFormat="1" ht="12.75" hidden="1" customHeight="1" x14ac:dyDescent="0.25">
      <c r="A113" s="183"/>
      <c r="B113" s="95">
        <v>2026</v>
      </c>
      <c r="C113" s="82">
        <f t="shared" si="12"/>
        <v>170</v>
      </c>
      <c r="D113" s="82">
        <f>D87+D90+D93+D96+D102+D110</f>
        <v>170</v>
      </c>
      <c r="E113" s="82">
        <f>E87+E90+E93+E96+E102+E110</f>
        <v>0</v>
      </c>
      <c r="F113" s="83"/>
      <c r="G113" s="83"/>
      <c r="H113" s="74"/>
      <c r="I113" s="197"/>
      <c r="J113" s="197"/>
      <c r="K113" s="73"/>
    </row>
    <row r="114" spans="1:11" s="55" customFormat="1" ht="36.75" hidden="1" customHeight="1" x14ac:dyDescent="0.25">
      <c r="A114" s="184"/>
      <c r="B114" s="92">
        <v>2027</v>
      </c>
      <c r="C114" s="82">
        <f t="shared" si="12"/>
        <v>1385.4</v>
      </c>
      <c r="D114" s="82">
        <f>D88+D91+D94+D97+D103+D111</f>
        <v>291.5</v>
      </c>
      <c r="E114" s="74">
        <f>E88+E94+E97+E111</f>
        <v>1093.9000000000001</v>
      </c>
      <c r="F114" s="83"/>
      <c r="G114" s="83"/>
      <c r="H114" s="74"/>
      <c r="I114" s="198"/>
      <c r="J114" s="198"/>
      <c r="K114" s="73"/>
    </row>
    <row r="115" spans="1:11" s="55" customFormat="1" ht="36.75" customHeight="1" thickBot="1" x14ac:dyDescent="0.3">
      <c r="A115" s="22" t="s">
        <v>40</v>
      </c>
      <c r="B115" s="21"/>
      <c r="C115" s="48"/>
      <c r="D115" s="48"/>
      <c r="E115" s="48"/>
      <c r="F115" s="49"/>
      <c r="G115" s="49"/>
      <c r="H115" s="48"/>
      <c r="I115" s="21"/>
      <c r="J115" s="21"/>
      <c r="K115" s="73"/>
    </row>
    <row r="116" spans="1:11" ht="39.75" customHeight="1" thickTop="1" x14ac:dyDescent="0.25">
      <c r="A116" s="180" t="s">
        <v>41</v>
      </c>
      <c r="B116" s="35">
        <v>2025</v>
      </c>
      <c r="C116" s="71">
        <f t="shared" ref="C116:C118" si="13">SUM(D116:G116)</f>
        <v>264.89999999999998</v>
      </c>
      <c r="D116" s="71">
        <v>26.5</v>
      </c>
      <c r="E116" s="71">
        <v>238.4</v>
      </c>
      <c r="F116" s="72"/>
      <c r="G116" s="72"/>
      <c r="H116" s="71"/>
      <c r="I116" s="175" t="s">
        <v>44</v>
      </c>
      <c r="J116" s="175" t="s">
        <v>44</v>
      </c>
    </row>
    <row r="117" spans="1:11" x14ac:dyDescent="0.25">
      <c r="A117" s="180"/>
      <c r="B117" s="91">
        <v>2026</v>
      </c>
      <c r="C117" s="74">
        <f t="shared" si="13"/>
        <v>220.61</v>
      </c>
      <c r="D117" s="74">
        <v>22.06</v>
      </c>
      <c r="E117" s="74">
        <v>198.55</v>
      </c>
      <c r="F117" s="75"/>
      <c r="G117" s="75"/>
      <c r="H117" s="74"/>
      <c r="I117" s="176"/>
      <c r="J117" s="176"/>
    </row>
    <row r="118" spans="1:11" x14ac:dyDescent="0.25">
      <c r="A118" s="180"/>
      <c r="B118" s="90">
        <v>2027</v>
      </c>
      <c r="C118" s="74">
        <f t="shared" si="13"/>
        <v>243.11999999999998</v>
      </c>
      <c r="D118" s="74">
        <v>19.45</v>
      </c>
      <c r="E118" s="74">
        <v>223.67</v>
      </c>
      <c r="F118" s="75"/>
      <c r="G118" s="75"/>
      <c r="H118" s="74"/>
      <c r="I118" s="177"/>
      <c r="J118" s="177"/>
    </row>
    <row r="119" spans="1:11" ht="15.75" thickBot="1" x14ac:dyDescent="0.3">
      <c r="A119" s="84"/>
      <c r="B119" s="85"/>
      <c r="C119" s="86"/>
      <c r="D119" s="86"/>
      <c r="E119" s="86"/>
      <c r="F119" s="87"/>
      <c r="G119" s="87"/>
      <c r="H119" s="86"/>
      <c r="I119" s="88"/>
      <c r="J119" s="89"/>
    </row>
    <row r="120" spans="1:11" ht="15.75" customHeight="1" thickTop="1" x14ac:dyDescent="0.25">
      <c r="A120" s="181" t="s">
        <v>53</v>
      </c>
      <c r="B120" s="35">
        <v>2025</v>
      </c>
      <c r="C120" s="38">
        <f t="shared" ref="C120:C125" si="14">SUM(D120:G120)</f>
        <v>0</v>
      </c>
      <c r="D120" s="38">
        <v>0</v>
      </c>
      <c r="E120" s="38">
        <v>0</v>
      </c>
      <c r="F120" s="44"/>
      <c r="G120" s="44"/>
      <c r="H120" s="38"/>
      <c r="I120" s="175" t="s">
        <v>44</v>
      </c>
      <c r="J120" s="175" t="s">
        <v>44</v>
      </c>
    </row>
    <row r="121" spans="1:11" x14ac:dyDescent="0.25">
      <c r="A121" s="181"/>
      <c r="B121" s="91">
        <v>2026</v>
      </c>
      <c r="C121" s="40">
        <f t="shared" si="14"/>
        <v>11116.67</v>
      </c>
      <c r="D121" s="40">
        <v>1111.67</v>
      </c>
      <c r="E121" s="40">
        <v>10005</v>
      </c>
      <c r="F121" s="45"/>
      <c r="G121" s="45"/>
      <c r="H121" s="40"/>
      <c r="I121" s="176"/>
      <c r="J121" s="176"/>
    </row>
    <row r="122" spans="1:11" ht="12.75" customHeight="1" x14ac:dyDescent="0.25">
      <c r="A122" s="181"/>
      <c r="B122" s="90">
        <v>2027</v>
      </c>
      <c r="C122" s="42">
        <f t="shared" si="14"/>
        <v>0</v>
      </c>
      <c r="D122" s="42"/>
      <c r="E122" s="42"/>
      <c r="F122" s="46"/>
      <c r="G122" s="46"/>
      <c r="H122" s="42"/>
      <c r="I122" s="177"/>
      <c r="J122" s="177"/>
    </row>
    <row r="123" spans="1:11" ht="15.75" x14ac:dyDescent="0.25">
      <c r="A123" s="99" t="s">
        <v>42</v>
      </c>
      <c r="B123" s="100">
        <v>2025</v>
      </c>
      <c r="C123" s="101">
        <f t="shared" si="14"/>
        <v>264.89999999999998</v>
      </c>
      <c r="D123" s="101">
        <f t="shared" ref="D123:E125" si="15">D109+D116+D120</f>
        <v>26.5</v>
      </c>
      <c r="E123" s="101">
        <f t="shared" si="15"/>
        <v>238.4</v>
      </c>
      <c r="F123" s="102"/>
      <c r="G123" s="102"/>
      <c r="H123" s="101"/>
      <c r="I123" s="27"/>
      <c r="J123" s="93"/>
    </row>
    <row r="124" spans="1:11" s="73" customFormat="1" ht="15.75" x14ac:dyDescent="0.25">
      <c r="A124" s="99"/>
      <c r="B124" s="103">
        <v>2026</v>
      </c>
      <c r="C124" s="104">
        <f t="shared" si="14"/>
        <v>11337.279999999999</v>
      </c>
      <c r="D124" s="105">
        <f t="shared" si="15"/>
        <v>1133.73</v>
      </c>
      <c r="E124" s="105">
        <f t="shared" si="15"/>
        <v>10203.549999999999</v>
      </c>
      <c r="F124" s="106"/>
      <c r="G124" s="106"/>
      <c r="H124" s="105"/>
      <c r="I124" s="27"/>
      <c r="J124" s="28"/>
    </row>
    <row r="125" spans="1:11" s="73" customFormat="1" ht="15" customHeight="1" thickBot="1" x14ac:dyDescent="0.3">
      <c r="A125" s="107"/>
      <c r="B125" s="98">
        <v>2027</v>
      </c>
      <c r="C125" s="104">
        <f t="shared" si="14"/>
        <v>1458.5200000000002</v>
      </c>
      <c r="D125" s="104">
        <f t="shared" si="15"/>
        <v>140.94999999999999</v>
      </c>
      <c r="E125" s="104">
        <f t="shared" si="15"/>
        <v>1317.5700000000002</v>
      </c>
      <c r="F125" s="108"/>
      <c r="G125" s="108"/>
      <c r="H125" s="104"/>
      <c r="I125" s="27"/>
      <c r="J125" s="28"/>
    </row>
    <row r="126" spans="1:11" s="73" customFormat="1" ht="23.25" customHeight="1" thickTop="1" x14ac:dyDescent="0.25">
      <c r="A126" s="172" t="s">
        <v>54</v>
      </c>
      <c r="B126" s="125">
        <v>2025</v>
      </c>
      <c r="C126" s="126">
        <f t="shared" ref="C126:D126" si="16">C123+C101</f>
        <v>12013.189</v>
      </c>
      <c r="D126" s="126">
        <f t="shared" si="16"/>
        <v>8131.6890000000003</v>
      </c>
      <c r="E126" s="126">
        <f>E123+E101</f>
        <v>3881.5</v>
      </c>
      <c r="F126" s="127"/>
      <c r="G126" s="127"/>
      <c r="H126" s="128"/>
      <c r="I126" s="129"/>
      <c r="J126" s="130"/>
    </row>
    <row r="127" spans="1:11" s="73" customFormat="1" ht="20.25" customHeight="1" x14ac:dyDescent="0.25">
      <c r="A127" s="173"/>
      <c r="B127" s="130">
        <v>2026</v>
      </c>
      <c r="C127" s="131">
        <f t="shared" ref="C127:D127" si="17">C124+C104</f>
        <v>17934.879999999997</v>
      </c>
      <c r="D127" s="131">
        <f t="shared" si="17"/>
        <v>6608.5300000000007</v>
      </c>
      <c r="E127" s="131">
        <f>E124+E104</f>
        <v>11326.349999999999</v>
      </c>
      <c r="F127" s="132"/>
      <c r="G127" s="132"/>
      <c r="H127" s="133"/>
      <c r="I127" s="129"/>
      <c r="J127" s="130"/>
    </row>
    <row r="128" spans="1:11" ht="15" customHeight="1" thickBot="1" x14ac:dyDescent="0.3">
      <c r="A128" s="174"/>
      <c r="B128" s="130">
        <v>2027</v>
      </c>
      <c r="C128" s="134">
        <f t="shared" ref="C128:D128" si="18">C125+C105</f>
        <v>7967.02</v>
      </c>
      <c r="D128" s="134">
        <f t="shared" si="18"/>
        <v>5526.65</v>
      </c>
      <c r="E128" s="134">
        <f>E125+E105</f>
        <v>2440.37</v>
      </c>
      <c r="F128" s="135"/>
      <c r="G128" s="135"/>
      <c r="H128" s="136"/>
      <c r="I128" s="129"/>
      <c r="J128" s="130"/>
    </row>
    <row r="129" spans="1:10" ht="16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5.75" x14ac:dyDescent="0.25">
      <c r="A130" s="3"/>
    </row>
    <row r="131" spans="1:10" ht="15.75" customHeight="1" x14ac:dyDescent="0.25">
      <c r="A131" s="4"/>
    </row>
    <row r="134" spans="1:10" x14ac:dyDescent="0.25">
      <c r="F134" t="s">
        <v>20</v>
      </c>
    </row>
  </sheetData>
  <mergeCells count="104">
    <mergeCell ref="J69:J71"/>
    <mergeCell ref="A63:A65"/>
    <mergeCell ref="I66:I68"/>
    <mergeCell ref="A69:A71"/>
    <mergeCell ref="A2:J2"/>
    <mergeCell ref="A3:J3"/>
    <mergeCell ref="A4:J4"/>
    <mergeCell ref="A5:J5"/>
    <mergeCell ref="I7:I9"/>
    <mergeCell ref="C9:C10"/>
    <mergeCell ref="D9:G9"/>
    <mergeCell ref="A7:A10"/>
    <mergeCell ref="B7:B10"/>
    <mergeCell ref="C7:G8"/>
    <mergeCell ref="I69:I71"/>
    <mergeCell ref="A15:A17"/>
    <mergeCell ref="I15:I17"/>
    <mergeCell ref="J15:J17"/>
    <mergeCell ref="A18:A20"/>
    <mergeCell ref="I18:I20"/>
    <mergeCell ref="J18:J20"/>
    <mergeCell ref="A47:A49"/>
    <mergeCell ref="A33:A35"/>
    <mergeCell ref="I33:I35"/>
    <mergeCell ref="J33:J35"/>
    <mergeCell ref="A36:A38"/>
    <mergeCell ref="I36:I38"/>
    <mergeCell ref="J36:J38"/>
    <mergeCell ref="A30:A32"/>
    <mergeCell ref="I30:I32"/>
    <mergeCell ref="J30:J32"/>
    <mergeCell ref="A24:A26"/>
    <mergeCell ref="I24:I26"/>
    <mergeCell ref="J24:J26"/>
    <mergeCell ref="A21:A23"/>
    <mergeCell ref="I21:I23"/>
    <mergeCell ref="J21:J23"/>
    <mergeCell ref="A27:A29"/>
    <mergeCell ref="I27:I29"/>
    <mergeCell ref="J27:J29"/>
    <mergeCell ref="J66:J68"/>
    <mergeCell ref="A56:A58"/>
    <mergeCell ref="I56:I58"/>
    <mergeCell ref="J56:J58"/>
    <mergeCell ref="A59:A61"/>
    <mergeCell ref="I59:I61"/>
    <mergeCell ref="J59:J61"/>
    <mergeCell ref="A66:A68"/>
    <mergeCell ref="J63:J65"/>
    <mergeCell ref="I63:I65"/>
    <mergeCell ref="J53:J55"/>
    <mergeCell ref="I47:I49"/>
    <mergeCell ref="J47:J49"/>
    <mergeCell ref="A40:A42"/>
    <mergeCell ref="I40:I42"/>
    <mergeCell ref="J40:J42"/>
    <mergeCell ref="A43:A45"/>
    <mergeCell ref="I43:I45"/>
    <mergeCell ref="J43:J45"/>
    <mergeCell ref="J50:J52"/>
    <mergeCell ref="I50:I52"/>
    <mergeCell ref="A50:A52"/>
    <mergeCell ref="A53:A55"/>
    <mergeCell ref="I53:I55"/>
    <mergeCell ref="A72:A74"/>
    <mergeCell ref="I72:I74"/>
    <mergeCell ref="J72:J74"/>
    <mergeCell ref="I95:I97"/>
    <mergeCell ref="J95:J97"/>
    <mergeCell ref="I101:I103"/>
    <mergeCell ref="J101:J103"/>
    <mergeCell ref="I116:I118"/>
    <mergeCell ref="J116:J118"/>
    <mergeCell ref="I109:I111"/>
    <mergeCell ref="J109:J111"/>
    <mergeCell ref="I112:I114"/>
    <mergeCell ref="J112:J114"/>
    <mergeCell ref="A75:A79"/>
    <mergeCell ref="A98:A100"/>
    <mergeCell ref="A101:A105"/>
    <mergeCell ref="A83:A85"/>
    <mergeCell ref="A86:A88"/>
    <mergeCell ref="A89:A91"/>
    <mergeCell ref="A92:A94"/>
    <mergeCell ref="A109:A111"/>
    <mergeCell ref="J75:J78"/>
    <mergeCell ref="I75:I77"/>
    <mergeCell ref="A126:A128"/>
    <mergeCell ref="I98:I100"/>
    <mergeCell ref="J98:J100"/>
    <mergeCell ref="J92:J94"/>
    <mergeCell ref="J83:J85"/>
    <mergeCell ref="J86:J88"/>
    <mergeCell ref="J89:J91"/>
    <mergeCell ref="I92:I94"/>
    <mergeCell ref="I83:I85"/>
    <mergeCell ref="I86:I88"/>
    <mergeCell ref="A95:A97"/>
    <mergeCell ref="A116:A118"/>
    <mergeCell ref="A120:A122"/>
    <mergeCell ref="I120:I122"/>
    <mergeCell ref="J120:J122"/>
    <mergeCell ref="A112:A114"/>
    <mergeCell ref="I89:I91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"/>
  <sheetViews>
    <sheetView topLeftCell="A7" workbookViewId="0">
      <selection activeCell="D32" sqref="D30:D32"/>
    </sheetView>
  </sheetViews>
  <sheetFormatPr defaultRowHeight="15" x14ac:dyDescent="0.25"/>
  <cols>
    <col min="1" max="1" width="49" customWidth="1"/>
    <col min="3" max="3" width="14" customWidth="1"/>
    <col min="4" max="4" width="11" customWidth="1"/>
    <col min="5" max="5" width="10.85546875" customWidth="1"/>
    <col min="8" max="8" width="15" customWidth="1"/>
    <col min="9" max="9" width="22.7109375" customWidth="1"/>
    <col min="10" max="10" width="18" customWidth="1"/>
  </cols>
  <sheetData>
    <row r="2" spans="1:10" ht="15.75" x14ac:dyDescent="0.25">
      <c r="A2" s="219" t="s">
        <v>0</v>
      </c>
      <c r="B2" s="219"/>
      <c r="C2" s="219"/>
      <c r="D2" s="219"/>
      <c r="E2" s="219"/>
      <c r="F2" s="219"/>
      <c r="G2" s="219"/>
      <c r="H2" s="219"/>
      <c r="I2" s="219"/>
      <c r="J2" s="219"/>
    </row>
    <row r="3" spans="1:10" ht="15.75" x14ac:dyDescent="0.25">
      <c r="A3" s="219" t="s">
        <v>1</v>
      </c>
      <c r="B3" s="219"/>
      <c r="C3" s="219"/>
      <c r="D3" s="219"/>
      <c r="E3" s="219"/>
      <c r="F3" s="219"/>
      <c r="G3" s="219"/>
      <c r="H3" s="219"/>
      <c r="I3" s="219"/>
      <c r="J3" s="219"/>
    </row>
    <row r="4" spans="1:10" ht="15.75" x14ac:dyDescent="0.25">
      <c r="A4" s="227" t="s">
        <v>2</v>
      </c>
      <c r="B4" s="227"/>
      <c r="C4" s="227"/>
      <c r="D4" s="227"/>
      <c r="E4" s="227"/>
      <c r="F4" s="227"/>
      <c r="G4" s="227"/>
      <c r="H4" s="227"/>
      <c r="I4" s="227"/>
      <c r="J4" s="227"/>
    </row>
    <row r="5" spans="1:10" ht="42" customHeight="1" x14ac:dyDescent="0.25">
      <c r="A5" s="228" t="s">
        <v>46</v>
      </c>
      <c r="B5" s="228"/>
      <c r="C5" s="228"/>
      <c r="D5" s="228"/>
      <c r="E5" s="228"/>
      <c r="F5" s="228"/>
      <c r="G5" s="228"/>
      <c r="H5" s="228"/>
      <c r="I5" s="228"/>
      <c r="J5" s="228"/>
    </row>
    <row r="6" spans="1:10" ht="15.75" x14ac:dyDescent="0.25">
      <c r="A6" s="1"/>
    </row>
    <row r="7" spans="1:10" ht="26.25" customHeight="1" x14ac:dyDescent="0.25">
      <c r="A7" s="226" t="s">
        <v>3</v>
      </c>
      <c r="B7" s="224" t="s">
        <v>4</v>
      </c>
      <c r="C7" s="224" t="s">
        <v>5</v>
      </c>
      <c r="D7" s="224"/>
      <c r="E7" s="224"/>
      <c r="F7" s="224"/>
      <c r="G7" s="224"/>
      <c r="H7" s="28" t="s">
        <v>6</v>
      </c>
      <c r="I7" s="223" t="s">
        <v>8</v>
      </c>
      <c r="J7" s="26" t="s">
        <v>9</v>
      </c>
    </row>
    <row r="8" spans="1:10" ht="17.25" customHeight="1" x14ac:dyDescent="0.25">
      <c r="A8" s="226"/>
      <c r="B8" s="224"/>
      <c r="C8" s="224"/>
      <c r="D8" s="224"/>
      <c r="E8" s="224"/>
      <c r="F8" s="224"/>
      <c r="G8" s="224"/>
      <c r="H8" s="28" t="s">
        <v>7</v>
      </c>
      <c r="I8" s="223"/>
      <c r="J8" s="27" t="s">
        <v>10</v>
      </c>
    </row>
    <row r="9" spans="1:10" ht="25.5" x14ac:dyDescent="0.25">
      <c r="A9" s="226"/>
      <c r="B9" s="224"/>
      <c r="C9" s="225" t="s">
        <v>12</v>
      </c>
      <c r="D9" s="225"/>
      <c r="E9" s="225"/>
      <c r="F9" s="225"/>
      <c r="G9" s="225"/>
      <c r="H9" s="6"/>
      <c r="I9" s="224"/>
      <c r="J9" s="27" t="s">
        <v>11</v>
      </c>
    </row>
    <row r="10" spans="1:10" ht="24" x14ac:dyDescent="0.25">
      <c r="A10" s="226"/>
      <c r="B10" s="224"/>
      <c r="C10" s="225"/>
      <c r="D10" s="13" t="s">
        <v>13</v>
      </c>
      <c r="E10" s="7" t="s">
        <v>14</v>
      </c>
      <c r="F10" s="7" t="s">
        <v>17</v>
      </c>
      <c r="G10" s="31" t="s">
        <v>15</v>
      </c>
      <c r="H10" s="9"/>
      <c r="I10" s="9"/>
      <c r="J10" s="9"/>
    </row>
    <row r="11" spans="1:10" x14ac:dyDescent="0.25">
      <c r="A11" s="32">
        <v>1</v>
      </c>
      <c r="B11" s="32">
        <v>2</v>
      </c>
      <c r="C11" s="32">
        <v>3</v>
      </c>
      <c r="D11" s="32">
        <v>4</v>
      </c>
      <c r="E11" s="32"/>
      <c r="F11" s="32">
        <v>5</v>
      </c>
      <c r="G11" s="32">
        <v>6</v>
      </c>
      <c r="H11" s="32">
        <v>7</v>
      </c>
      <c r="I11" s="32">
        <v>8</v>
      </c>
      <c r="J11" s="32">
        <v>9</v>
      </c>
    </row>
    <row r="12" spans="1:10" ht="12.95" customHeight="1" x14ac:dyDescent="0.25">
      <c r="A12" s="17" t="s">
        <v>16</v>
      </c>
      <c r="B12" s="18"/>
      <c r="C12" s="19"/>
      <c r="D12" s="19"/>
      <c r="E12" s="19"/>
      <c r="F12" s="18"/>
      <c r="G12" s="20"/>
      <c r="H12" s="20"/>
      <c r="I12" s="18"/>
      <c r="J12" s="18"/>
    </row>
    <row r="13" spans="1:10" ht="17.25" customHeight="1" x14ac:dyDescent="0.25">
      <c r="A13" s="17" t="s">
        <v>19</v>
      </c>
      <c r="B13" s="18"/>
      <c r="C13" s="19"/>
      <c r="D13" s="19"/>
      <c r="E13" s="19"/>
      <c r="F13" s="18"/>
      <c r="G13" s="20"/>
      <c r="H13" s="20"/>
      <c r="I13" s="18"/>
      <c r="J13" s="18"/>
    </row>
    <row r="14" spans="1:10" ht="64.5" customHeight="1" thickBot="1" x14ac:dyDescent="0.3">
      <c r="A14" s="25"/>
      <c r="B14" s="36"/>
      <c r="C14" s="37"/>
      <c r="D14" s="37"/>
      <c r="E14" s="37"/>
      <c r="F14" s="36"/>
      <c r="G14" s="36"/>
      <c r="H14" s="37"/>
      <c r="I14" s="21"/>
      <c r="J14" s="21"/>
    </row>
    <row r="15" spans="1:10" ht="12.95" customHeight="1" thickTop="1" x14ac:dyDescent="0.25">
      <c r="A15" s="213"/>
      <c r="B15" s="35">
        <v>2025</v>
      </c>
      <c r="C15" s="38">
        <f>SUM(D15:G15)</f>
        <v>0</v>
      </c>
      <c r="D15" s="38"/>
      <c r="E15" s="38">
        <v>0</v>
      </c>
      <c r="F15" s="39"/>
      <c r="G15" s="39"/>
      <c r="H15" s="38"/>
      <c r="I15" s="175"/>
      <c r="J15" s="175"/>
    </row>
    <row r="16" spans="1:10" ht="12.95" customHeight="1" x14ac:dyDescent="0.25">
      <c r="A16" s="214"/>
      <c r="B16" s="91">
        <v>2026</v>
      </c>
      <c r="C16" s="40"/>
      <c r="D16" s="40"/>
      <c r="E16" s="40"/>
      <c r="F16" s="41"/>
      <c r="G16" s="41"/>
      <c r="H16" s="40"/>
      <c r="I16" s="176"/>
      <c r="J16" s="176"/>
    </row>
    <row r="17" spans="1:10" ht="12" customHeight="1" x14ac:dyDescent="0.25">
      <c r="A17" s="215"/>
      <c r="B17" s="90">
        <v>2027</v>
      </c>
      <c r="C17" s="42"/>
      <c r="D17" s="42"/>
      <c r="E17" s="42"/>
      <c r="F17" s="43"/>
      <c r="G17" s="43"/>
      <c r="H17" s="42"/>
      <c r="I17" s="177"/>
      <c r="J17" s="177"/>
    </row>
    <row r="18" spans="1:10" x14ac:dyDescent="0.25">
      <c r="A18" s="14" t="s">
        <v>47</v>
      </c>
      <c r="B18" s="15"/>
      <c r="C18" s="54"/>
      <c r="D18" s="50"/>
      <c r="E18" s="50"/>
      <c r="F18" s="50"/>
      <c r="G18" s="50"/>
      <c r="H18" s="50"/>
      <c r="I18" s="16"/>
      <c r="J18" s="16"/>
    </row>
    <row r="19" spans="1:10" ht="32.25" thickBot="1" x14ac:dyDescent="0.3">
      <c r="A19" s="68" t="s">
        <v>48</v>
      </c>
      <c r="B19" s="21"/>
      <c r="C19" s="52"/>
      <c r="D19" s="48"/>
      <c r="E19" s="48"/>
      <c r="F19" s="49"/>
      <c r="G19" s="49"/>
      <c r="H19" s="48"/>
      <c r="I19" s="21"/>
      <c r="J19" s="21"/>
    </row>
    <row r="20" spans="1:10" ht="15.75" customHeight="1" thickTop="1" x14ac:dyDescent="0.25">
      <c r="A20" s="181" t="s">
        <v>49</v>
      </c>
      <c r="B20" s="35">
        <v>2025</v>
      </c>
      <c r="C20" s="38">
        <f t="shared" ref="C20:C22" si="0">SUM(D20:G20)</f>
        <v>0</v>
      </c>
      <c r="D20" s="38"/>
      <c r="E20" s="38"/>
      <c r="F20" s="44"/>
      <c r="G20" s="44"/>
      <c r="H20" s="38"/>
      <c r="I20" s="175" t="s">
        <v>44</v>
      </c>
      <c r="J20" s="175" t="s">
        <v>44</v>
      </c>
    </row>
    <row r="21" spans="1:10" x14ac:dyDescent="0.25">
      <c r="A21" s="181"/>
      <c r="B21" s="91">
        <v>2026</v>
      </c>
      <c r="C21" s="40">
        <f t="shared" si="0"/>
        <v>0</v>
      </c>
      <c r="D21" s="40"/>
      <c r="E21" s="40"/>
      <c r="F21" s="45"/>
      <c r="G21" s="45"/>
      <c r="H21" s="40"/>
      <c r="I21" s="176"/>
      <c r="J21" s="176"/>
    </row>
    <row r="22" spans="1:10" ht="18" customHeight="1" thickBot="1" x14ac:dyDescent="0.3">
      <c r="A22" s="181"/>
      <c r="B22" s="90">
        <v>2027</v>
      </c>
      <c r="C22" s="40">
        <f t="shared" si="0"/>
        <v>0</v>
      </c>
      <c r="D22" s="40"/>
      <c r="E22" s="40"/>
      <c r="F22" s="45"/>
      <c r="G22" s="45"/>
      <c r="H22" s="40"/>
      <c r="I22" s="177"/>
      <c r="J22" s="177"/>
    </row>
    <row r="23" spans="1:10" ht="16.5" thickTop="1" thickBot="1" x14ac:dyDescent="0.3">
      <c r="A23" s="76" t="s">
        <v>50</v>
      </c>
      <c r="B23" s="35">
        <v>2025</v>
      </c>
      <c r="C23" s="38">
        <f t="shared" ref="C23:C26" si="1">SUM(D23:G23)</f>
        <v>0</v>
      </c>
      <c r="D23" s="38">
        <f>D15+D20</f>
        <v>0</v>
      </c>
      <c r="E23" s="38"/>
      <c r="F23" s="38"/>
      <c r="G23" s="44"/>
      <c r="H23" s="38"/>
      <c r="I23" s="27"/>
      <c r="J23" s="28"/>
    </row>
    <row r="24" spans="1:10" ht="16.5" thickTop="1" thickBot="1" x14ac:dyDescent="0.3">
      <c r="A24" s="30"/>
      <c r="B24" s="91">
        <v>2026</v>
      </c>
      <c r="C24" s="70">
        <f t="shared" si="1"/>
        <v>0</v>
      </c>
      <c r="D24" s="40"/>
      <c r="E24" s="40"/>
      <c r="F24" s="45"/>
      <c r="G24" s="45"/>
      <c r="H24" s="40"/>
      <c r="I24" s="27"/>
      <c r="J24" s="28"/>
    </row>
    <row r="25" spans="1:10" ht="16.5" thickTop="1" thickBot="1" x14ac:dyDescent="0.3">
      <c r="A25" s="29"/>
      <c r="B25" s="90">
        <v>2027</v>
      </c>
      <c r="C25" s="69">
        <f t="shared" si="1"/>
        <v>0</v>
      </c>
      <c r="D25" s="42"/>
      <c r="E25" s="42"/>
      <c r="F25" s="46"/>
      <c r="G25" s="46"/>
      <c r="H25" s="42"/>
      <c r="I25" s="27"/>
      <c r="J25" s="28"/>
    </row>
    <row r="26" spans="1:10" ht="77.25" thickTop="1" x14ac:dyDescent="0.25">
      <c r="A26" s="66" t="s">
        <v>61</v>
      </c>
      <c r="B26" s="35">
        <v>2025</v>
      </c>
      <c r="C26" s="38">
        <f t="shared" si="1"/>
        <v>0</v>
      </c>
      <c r="D26" s="57">
        <f>D23</f>
        <v>0</v>
      </c>
      <c r="E26" s="57">
        <f>E23</f>
        <v>0</v>
      </c>
      <c r="F26" s="57">
        <f>F23</f>
        <v>0</v>
      </c>
      <c r="G26" s="58"/>
      <c r="H26" s="59"/>
      <c r="I26" s="56"/>
      <c r="J26" s="28"/>
    </row>
    <row r="27" spans="1:10" x14ac:dyDescent="0.25">
      <c r="A27" s="60"/>
      <c r="B27" s="91">
        <v>2026</v>
      </c>
      <c r="C27" s="42"/>
      <c r="D27" s="47"/>
      <c r="E27" s="47"/>
      <c r="F27" s="45"/>
      <c r="G27" s="45"/>
      <c r="H27" s="61"/>
      <c r="I27" s="56"/>
      <c r="J27" s="28"/>
    </row>
    <row r="28" spans="1:10" ht="15.75" thickBot="1" x14ac:dyDescent="0.3">
      <c r="A28" s="62"/>
      <c r="B28" s="91">
        <v>2027</v>
      </c>
      <c r="C28" s="67"/>
      <c r="D28" s="63"/>
      <c r="E28" s="63"/>
      <c r="F28" s="64"/>
      <c r="G28" s="64"/>
      <c r="H28" s="65"/>
      <c r="I28" s="56"/>
      <c r="J28" s="28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5.75" x14ac:dyDescent="0.25">
      <c r="A30" s="3"/>
    </row>
    <row r="31" spans="1:10" ht="15.75" x14ac:dyDescent="0.25">
      <c r="A31" s="4"/>
    </row>
  </sheetData>
  <mergeCells count="16">
    <mergeCell ref="A2:J2"/>
    <mergeCell ref="A3:J3"/>
    <mergeCell ref="A4:J4"/>
    <mergeCell ref="A5:J5"/>
    <mergeCell ref="A7:A10"/>
    <mergeCell ref="B7:B10"/>
    <mergeCell ref="C7:G8"/>
    <mergeCell ref="I7:I9"/>
    <mergeCell ref="C9:C10"/>
    <mergeCell ref="D9:G9"/>
    <mergeCell ref="A20:A22"/>
    <mergeCell ref="I20:I22"/>
    <mergeCell ref="J20:J22"/>
    <mergeCell ref="A15:A17"/>
    <mergeCell ref="I15:I17"/>
    <mergeCell ref="J15:J17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ПРОГРАММА 21</vt:lpstr>
      <vt:lpstr>программа 20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Адм. Тесово</dc:creator>
  <cp:lastModifiedBy>Пользователь</cp:lastModifiedBy>
  <cp:lastPrinted>2025-02-10T07:40:22Z</cp:lastPrinted>
  <dcterms:created xsi:type="dcterms:W3CDTF">2021-10-14T08:38:45Z</dcterms:created>
  <dcterms:modified xsi:type="dcterms:W3CDTF">2025-02-19T12:36:31Z</dcterms:modified>
</cp:coreProperties>
</file>