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1'!$A$1:$K$320</definedName>
  </definedNames>
  <calcPr calcId="145621"/>
</workbook>
</file>

<file path=xl/calcChain.xml><?xml version="1.0" encoding="utf-8"?>
<calcChain xmlns="http://schemas.openxmlformats.org/spreadsheetml/2006/main">
  <c r="F10" i="1" l="1"/>
  <c r="F80" i="1"/>
  <c r="F81" i="1"/>
  <c r="F82" i="1"/>
  <c r="F83" i="1"/>
  <c r="F84" i="1"/>
  <c r="F85" i="1"/>
  <c r="F86" i="1"/>
  <c r="F79" i="1"/>
  <c r="F69" i="1"/>
  <c r="F70" i="1"/>
  <c r="F71" i="1"/>
  <c r="F72" i="1"/>
  <c r="F73" i="1"/>
  <c r="F74" i="1"/>
  <c r="F75" i="1"/>
  <c r="F76" i="1"/>
  <c r="F77" i="1"/>
  <c r="F78" i="1"/>
  <c r="F68" i="1"/>
  <c r="M68" i="1"/>
  <c r="F66" i="1"/>
  <c r="F67" i="1"/>
  <c r="F58" i="1"/>
  <c r="F59" i="1"/>
  <c r="F60" i="1"/>
  <c r="F61" i="1"/>
  <c r="F62" i="1"/>
  <c r="F63" i="1"/>
  <c r="M79" i="1" s="1"/>
  <c r="F64" i="1"/>
  <c r="F65" i="1"/>
  <c r="F57" i="1"/>
  <c r="M57" i="1"/>
  <c r="F53" i="1"/>
  <c r="F51" i="1"/>
  <c r="F52" i="1"/>
  <c r="F50" i="1"/>
  <c r="F46" i="1"/>
  <c r="F47" i="1"/>
  <c r="F48" i="1"/>
  <c r="F49" i="1"/>
  <c r="F45" i="1"/>
  <c r="F42" i="1"/>
  <c r="F43" i="1"/>
  <c r="F44" i="1"/>
  <c r="F41" i="1"/>
  <c r="F36" i="1"/>
  <c r="F37" i="1"/>
  <c r="F38" i="1"/>
  <c r="F39" i="1"/>
  <c r="F40" i="1"/>
  <c r="F35" i="1"/>
  <c r="F34" i="1"/>
  <c r="F31" i="1"/>
  <c r="F32" i="1"/>
  <c r="F33" i="1"/>
  <c r="F30" i="1"/>
  <c r="F29" i="1"/>
  <c r="F24" i="1"/>
  <c r="F25" i="1"/>
  <c r="F26" i="1"/>
  <c r="F27" i="1"/>
  <c r="F28" i="1"/>
  <c r="F22" i="1"/>
  <c r="F23" i="1"/>
  <c r="F21" i="1"/>
  <c r="F20" i="1"/>
  <c r="F18" i="1"/>
  <c r="F19" i="1"/>
  <c r="F17" i="1"/>
  <c r="F16" i="1"/>
  <c r="F15" i="1"/>
  <c r="F14" i="1"/>
  <c r="F13" i="1"/>
  <c r="F12" i="1"/>
  <c r="F11" i="1"/>
  <c r="G104" i="2"/>
  <c r="G105" i="2"/>
  <c r="G106" i="2"/>
  <c r="G107" i="2"/>
  <c r="G108" i="2"/>
  <c r="G109" i="2"/>
  <c r="G110" i="2"/>
  <c r="G111" i="2"/>
  <c r="G112" i="2"/>
  <c r="G103" i="2"/>
  <c r="G19" i="2" l="1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3" i="2"/>
</calcChain>
</file>

<file path=xl/sharedStrings.xml><?xml version="1.0" encoding="utf-8"?>
<sst xmlns="http://schemas.openxmlformats.org/spreadsheetml/2006/main" count="1790" uniqueCount="857">
  <si>
    <t>Квартира</t>
  </si>
  <si>
    <t>ЛО Лужский район д. Ретюнь д.1 кв.4/нет</t>
  </si>
  <si>
    <t>47:29:0733002:561</t>
  </si>
  <si>
    <t>ЛО Лужский район д. Ретюнь д.1 кв.10/нет</t>
  </si>
  <si>
    <t>47:29:0733002:563</t>
  </si>
  <si>
    <t>ЛО Лужский район д. Ретюнь д.1 кв.11/нет</t>
  </si>
  <si>
    <t>47:29:0733002:565</t>
  </si>
  <si>
    <t>ЛО Лужский район д. Ретюнь д.1 кв.14/нет</t>
  </si>
  <si>
    <t>47:29:0733002:570</t>
  </si>
  <si>
    <t>ЛО Лужский район д. Ретюнь д.2 кв.05/нет</t>
  </si>
  <si>
    <t>47:29:0733002:550</t>
  </si>
  <si>
    <t>ЛО Лужский район д. Ретюнь д.2 кв.9/нет</t>
  </si>
  <si>
    <t>47:29:0733002:547</t>
  </si>
  <si>
    <t>РФ ЛО Лужский муниципальный  район д. Ретюнь ул. Центральная д.3 кв.9/нет</t>
  </si>
  <si>
    <t>47:29:0733002:659</t>
  </si>
  <si>
    <t>РФЛО Лужский муниципальный район Ретюнское сельское поселение д. Ретюнь ул. Центральная дом 3 кв.19/нет</t>
  </si>
  <si>
    <t>47:29:073002:649</t>
  </si>
  <si>
    <t>РФ ЛО Лужский муниципальный район  Ретюнское сельское поселение д. Ретюнь ул. Центральная дом 3 кв.22/нет</t>
  </si>
  <si>
    <t>47:29:0733002:660</t>
  </si>
  <si>
    <t>РФ ЛО Лужский муниципальный район  Ретюнское сельское поселение д. Ретюнь ул. Центральная дом 3 кв.24/нет</t>
  </si>
  <si>
    <t>47:29:0733002:657</t>
  </si>
  <si>
    <t>РФ ЛО Лужский муниципальный район  Ретюнское сельское поселение д. Ретюнь ул. Центральная дом 3 кв.57/нет</t>
  </si>
  <si>
    <t>47:29:0733002:681</t>
  </si>
  <si>
    <t>РФ ЛО Лужский муниципальный район  Ретюнское сельское поселение д. Ретюнь ул. Центральная дом 4  кв.26/нет</t>
  </si>
  <si>
    <t>47:29:0733002:614</t>
  </si>
  <si>
    <t>РФ ЛО Лужский муниципальный район  Ретюнское сельское поселение д. Ретюнь ул. Центральная дом 4  кв.30/нет</t>
  </si>
  <si>
    <t>47:29:0733002:625</t>
  </si>
  <si>
    <t>РФ ЛО Лужский муниципальный район  Ретюнское сельское поселение д. Ретюнь ул. Центральная дом 4  кв.39/нет</t>
  </si>
  <si>
    <t>47:29:0733002:603</t>
  </si>
  <si>
    <t>РФ ЛО Лужский муниципальный район  Ретюнское сельское поселение д. Ретюнь ул. Центральная дом 4  кв.45/нет</t>
  </si>
  <si>
    <t>47:29:0733002:588</t>
  </si>
  <si>
    <t>РФ ЛО Лужский муниципальный район Ретюнское сельское поселение д. Ретюнь ул. Центральная д.4 кв. 46/нет</t>
  </si>
  <si>
    <t>47:29:0733002:582</t>
  </si>
  <si>
    <t>РФ ЛО Лужский муниципальный район Ретюнское сельское поселение д. Ретюнь ул. Центральная д.4 кв. 49/нет</t>
  </si>
  <si>
    <t>47:29:0733002:590</t>
  </si>
  <si>
    <t>РФ ЛО Лужский муниципальный район Ретюнское сельское поселение д. Ретюнь ул. Центральная д.4 кв.51/нет</t>
  </si>
  <si>
    <t>47:29:0733002:589</t>
  </si>
  <si>
    <t>РФ ЛО Лужский муниципальный район Ретюнское сельское поселение д. Ретюнь ул. Центральная д.4 кв.55/нет</t>
  </si>
  <si>
    <t>47:29:0733002:613</t>
  </si>
  <si>
    <t>Ленинградская область Лужский район д. Ретюнь д.4 кв.50</t>
  </si>
  <si>
    <t>47:29:0733002:125</t>
  </si>
  <si>
    <t>РФ ЛО Лужский муниципальный район Ретюнское сельское поселение д. Ретюнь ул. Центральная д.5 кв.7/нет</t>
  </si>
  <si>
    <t>47:29:0733002:717</t>
  </si>
  <si>
    <t>РФ ЛО Лужский муниципальный район Ретюнское сельское поселение д. Ретюнь ул. Центральная д.5 кв.31/нет</t>
  </si>
  <si>
    <t>47:29:0733002:699</t>
  </si>
  <si>
    <t>РФ ЛО Лужский муниципальный район Ретюнское сельское поселение д. Ретюнь ул. Центральная д.5 кв.33/нет</t>
  </si>
  <si>
    <t>47:29:0733002:701</t>
  </si>
  <si>
    <t>РФ ЛО Лужский муниципальный район Ретюнское сельское поселение д. Ретюн д.5 кв.44/нет</t>
  </si>
  <si>
    <t>47:29:0733002:748</t>
  </si>
  <si>
    <t>РФ ЛО Лужский муниципальный район Ретюнское сельское поселение д. Ретюн д.5 кв.60/нет</t>
  </si>
  <si>
    <t>47:29:0733002:752</t>
  </si>
  <si>
    <t>РФ ЛО Лужский муниципальный район Ретюнское сельское поселение д. Ретюн д.6 кв.1/нет</t>
  </si>
  <si>
    <t>47:29:0733002:244</t>
  </si>
  <si>
    <t>РФ ЛО Лужский муниципальный район Ретюнское сельское поселение д. Ретюн д.6 кв.12/нет</t>
  </si>
  <si>
    <t>47:29:0733002:281</t>
  </si>
  <si>
    <t>РФ ЛО Лужский муниципальный район Ретюнское сельское поселение д. Ретюн д.6 кв.15/нет</t>
  </si>
  <si>
    <t>47:29:0733002:293</t>
  </si>
  <si>
    <t>РФ ЛО Лужский муниципальный район Ретюнское сельское поселение д. Ретюн д.6 кв.30/нет</t>
  </si>
  <si>
    <t>47:29:0733002:296</t>
  </si>
  <si>
    <t>РФ ЛО Лужский муниципальный район Ретюнское сельское поселение д. Ретюн д.6 кв.33/нет</t>
  </si>
  <si>
    <t>47:29:0733002:252</t>
  </si>
  <si>
    <t>РФ ЛО Лужский муниципальный район Ретюнское сельское поселение д. Ретюн д.6 кв.58/нет</t>
  </si>
  <si>
    <t>47:29:0733002:299</t>
  </si>
  <si>
    <t>РФ ЛО Лужский муниципальный район Ретюнское сельское поселение д. Ретюн д.7 кв.1/нет</t>
  </si>
  <si>
    <t>47:29:0733002:302</t>
  </si>
  <si>
    <t>РФ ЛО Лужский муниципальный район Ретюнское сельское поселение д. Ретюн д.7 кв.5/нет</t>
  </si>
  <si>
    <t>47:29:0733002:315</t>
  </si>
  <si>
    <t>РФ ЛО Лужский муниципальный район Ретюнское сельское поселение д. Ретюн д.7 кв.18/нет</t>
  </si>
  <si>
    <t>47:29:0733002:307</t>
  </si>
  <si>
    <t>РФ ЛО Лужский муниципальный район Ретюнское сельское поселение д. Ретюн д.7 кв.24/нет</t>
  </si>
  <si>
    <t>47:29:0733002:330</t>
  </si>
  <si>
    <t>РФ ЛО Лужский муниципальный район Ретюнское сельское поселение д. Ретюн д.8 кв.59/нет</t>
  </si>
  <si>
    <t>47:29:0733002:776</t>
  </si>
  <si>
    <t>РФ ЛО Лужский муниципальный район Ретюнское сельское поселение д. Ретюн д.8 кв.50/нет</t>
  </si>
  <si>
    <t>47:29:0733002:772</t>
  </si>
  <si>
    <t>РФ ЛО Лужский муниципальный район Ретюнское сельское поселение д. Ретюн д.8 кв.43/нет</t>
  </si>
  <si>
    <t>47:29:0733002:815</t>
  </si>
  <si>
    <t>РФ ЛО Лужский муниципальный район Ретюнское сельское поселение д. Ретюн д.8 кв. 33/нет</t>
  </si>
  <si>
    <t>47:29:0733002:787</t>
  </si>
  <si>
    <t>РФ ЛО Лужский муниципальный район Ретюнское сельское поселение д. Ретюн д.10 кв. 53/нет</t>
  </si>
  <si>
    <t>47:29:0733002:467</t>
  </si>
  <si>
    <t>РФ ЛО Лужский муниципальный район Ретюнское сельское поселение д. Ретюн д.10 кв. 40/нет</t>
  </si>
  <si>
    <t>47:29:0733002:464</t>
  </si>
  <si>
    <t>РФ ЛО Лужский муниципальный район Ретюнское сельское поселение д. Ретюн д.10 кв. 5/нет</t>
  </si>
  <si>
    <t>47:29:0733002:433</t>
  </si>
  <si>
    <t>РФ ЛО Лужский муниципальный район Ретюнское сельское поселение д. Ретюн д.11 кв. 53/нет</t>
  </si>
  <si>
    <t>47:29:0733002:407</t>
  </si>
  <si>
    <t xml:space="preserve">Квартира </t>
  </si>
  <si>
    <t>Россия, Ленинградская область, Лужский район, Ретюнская волость, ул. Садовая, д.93, кв.1/нет</t>
  </si>
  <si>
    <t>47-78-23/023/2007-125</t>
  </si>
  <si>
    <t>Россия, Ленинградская область, Лужский район, Ретюнская волость,  д. Ретюнь, ул. Садовая, д.93, кв.2/нет</t>
  </si>
  <si>
    <t>47-7823/023/2007-182</t>
  </si>
  <si>
    <t xml:space="preserve">Дом </t>
  </si>
  <si>
    <t>Ретюнь Садовая 22/нет</t>
  </si>
  <si>
    <t>Поддубье ул. Луговая д.7 кв.1/нет</t>
  </si>
  <si>
    <t>Поддубье ул. Луговая д.7 кв.2/нет</t>
  </si>
  <si>
    <t>Поддубье ул. Луговая д.7 кв.3/нет</t>
  </si>
  <si>
    <t>Поддубье ул. Луговая д.7 кв.4/нет</t>
  </si>
  <si>
    <t>Поддубье ул. Луговая д.7 кв.5/нет</t>
  </si>
  <si>
    <t>Поддубье ул. Луговая д.7 кв.6/нет</t>
  </si>
  <si>
    <t>Поддубье ул. Луговая д.7 кв.7/нет</t>
  </si>
  <si>
    <t>Поддубье ул. Луговая д.7 кв.8/нет</t>
  </si>
  <si>
    <t>Поддубье ул. Луговая д.7 кв.9/нет</t>
  </si>
  <si>
    <t>Поддубье ул. Луговая д.7 кв.10/нет</t>
  </si>
  <si>
    <t>Поддубье ул. Луговая д.7 кв.12/нет</t>
  </si>
  <si>
    <t>Поддубье ул. Луговая д.9 кв.1/нет</t>
  </si>
  <si>
    <t>Поддубье ул. Луговая д.9 кв.2/нет</t>
  </si>
  <si>
    <t>Поддубье ул. Луговая д.9 кв.3/нет</t>
  </si>
  <si>
    <t>Поддубье ул. Луговая д.9 кв.4/нет</t>
  </si>
  <si>
    <t>Поддубье ул. Луговая д.9 кв.5/нет</t>
  </si>
  <si>
    <t>Поддубье ул. Луговая д.9 кв.6/нет</t>
  </si>
  <si>
    <t>Поддубье ул. Луговая д.9 кв.7/нет</t>
  </si>
  <si>
    <t>Поддубье ул. Луговая д.9 кв.8/нет</t>
  </si>
  <si>
    <t>Поддубье ул. Луговая д.9 кв.11/нет</t>
  </si>
  <si>
    <t>Поддубье ул. Луговая д.9 кв.12/нет</t>
  </si>
  <si>
    <t>Д. Крени ул. Восточная д.36, кв.1/нет</t>
  </si>
  <si>
    <t>47:29:0745002:205</t>
  </si>
  <si>
    <t>01.10.2020г.</t>
  </si>
  <si>
    <t>Д. Крени ул. Восточная д.36, кв.2/нет</t>
  </si>
  <si>
    <t>47:29:0745002:206</t>
  </si>
  <si>
    <t>Д. Крени ул. Восточная д.36, кв.3/нет</t>
  </si>
  <si>
    <t>47:29:0745002:207</t>
  </si>
  <si>
    <t>Д. Крени ул. Восточная д.36, кв.4/нет</t>
  </si>
  <si>
    <t>47:29:0745002:209</t>
  </si>
  <si>
    <t>Д. Крени ул. Восточная д.36, кв.6/нет</t>
  </si>
  <si>
    <t>47:29:0745002:210</t>
  </si>
  <si>
    <t>Д. Крени ул. Восточная д.36, кв.7/нет</t>
  </si>
  <si>
    <t>47:29:0745002:211</t>
  </si>
  <si>
    <t>Д. Крени ул. Восточная д.36, кв.10/нет</t>
  </si>
  <si>
    <t>47:29:0745002:214</t>
  </si>
  <si>
    <t>01.10.2020г</t>
  </si>
  <si>
    <t>Д. Крени ул. Восточная д.36, кв.12/нет</t>
  </si>
  <si>
    <t>47:29:0745002:215</t>
  </si>
  <si>
    <t>Никифорова А.</t>
  </si>
  <si>
    <t>Кайгородова</t>
  </si>
  <si>
    <t>Варзин С.</t>
  </si>
  <si>
    <t>Киньков В.</t>
  </si>
  <si>
    <t>Минин А.А.</t>
  </si>
  <si>
    <t>Шевцова Н.</t>
  </si>
  <si>
    <t>Камагина О.</t>
  </si>
  <si>
    <t>Андреева Т.</t>
  </si>
  <si>
    <t>Абрамов А.</t>
  </si>
  <si>
    <t>Степанова Л. А.</t>
  </si>
  <si>
    <t>Кузьмина И.</t>
  </si>
  <si>
    <t>Павлов Д.</t>
  </si>
  <si>
    <t>Середин</t>
  </si>
  <si>
    <t>Григорьева А.</t>
  </si>
  <si>
    <t>Поворов М.</t>
  </si>
  <si>
    <t>Лапухин Е.</t>
  </si>
  <si>
    <t>Мельникова Н.</t>
  </si>
  <si>
    <t xml:space="preserve">Шинина </t>
  </si>
  <si>
    <t>Александрова Н.</t>
  </si>
  <si>
    <t>Семенова Т.</t>
  </si>
  <si>
    <t>Кошевая Л.И.</t>
  </si>
  <si>
    <t>Егоров С.А.</t>
  </si>
  <si>
    <t>Карасева Л.П.</t>
  </si>
  <si>
    <t>Кузьмин В.А.</t>
  </si>
  <si>
    <t>Подшебякина И.И.</t>
  </si>
  <si>
    <t xml:space="preserve">Игнатьевы </t>
  </si>
  <si>
    <t>Смирнова В.А.</t>
  </si>
  <si>
    <t>Хмелева Н.</t>
  </si>
  <si>
    <t>Орлова И.Р.</t>
  </si>
  <si>
    <t>Иванов А.В.</t>
  </si>
  <si>
    <t>Яковлева Е.</t>
  </si>
  <si>
    <t>Киньковы</t>
  </si>
  <si>
    <t>Алексеева Н.</t>
  </si>
  <si>
    <t>Соловьева Ф.</t>
  </si>
  <si>
    <t>Никитина Г.П.</t>
  </si>
  <si>
    <t>Терентьева Н.</t>
  </si>
  <si>
    <t>Бутакова Л.А.</t>
  </si>
  <si>
    <t>Решетов А.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</si>
  <si>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</si>
  <si>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</si>
  <si>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</si>
  <si>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</si>
  <si>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</si>
  <si>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</si>
  <si>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</si>
  <si>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</si>
  <si>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</si>
  <si>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Сведеия об установленных в отношении муниципального недвижимого имуществаограничениях (обременениях) с указанием основания и даты их возникновения и прекращения</t>
  </si>
  <si>
    <t>МО "Ретюнское сельское поселение"</t>
  </si>
  <si>
    <t>47:29:0000000:9852</t>
  </si>
  <si>
    <t>47:29:0000000:9853</t>
  </si>
  <si>
    <t>47:29:0000000:9854</t>
  </si>
  <si>
    <t>47:29:0000000:9855</t>
  </si>
  <si>
    <t>47:29:0000000:9859</t>
  </si>
  <si>
    <t>47:29:0733002:112</t>
  </si>
  <si>
    <t>Водозаборное сооружение с установкой водоочистительной станции</t>
  </si>
  <si>
    <t>Ленинградская область Лужский район д. Ретюнь</t>
  </si>
  <si>
    <t>47:29:0733002:196</t>
  </si>
  <si>
    <t>26,2кв.м</t>
  </si>
  <si>
    <t>Собственность № 47:29:0733002:196-47/023/20107-2 Договор безвозмездной передачи муниципального имущества от муниципального образования Лужский муниципальный район Ленинградской области в муниципальную собственность муниципального образования Ретюнского сельского поселения Лужского муниципального района Ленинградской области от 21.01.2013</t>
  </si>
  <si>
    <t>нет</t>
  </si>
  <si>
    <t>Нежилое помещение (Детский сад)</t>
  </si>
  <si>
    <t>Ленинградская область Лужский район д. Ретюнь ул. Центральная д.13а</t>
  </si>
  <si>
    <t>47:29:1020006:61</t>
  </si>
  <si>
    <t>Нежилое здание (администрация)</t>
  </si>
  <si>
    <t>Ленинградская область Лужский район д. Ретюнь ул. Центральная д.13</t>
  </si>
  <si>
    <t>47:29:0733002:218</t>
  </si>
  <si>
    <t>Собственность, №47:29:1020006:61-47/023/2019-5</t>
  </si>
  <si>
    <t>Собственность, №47-47-23/050/2013-688</t>
  </si>
  <si>
    <t>Здание медпункта</t>
  </si>
  <si>
    <t>Ленинградская область, Лужский район, д. Шильцево</t>
  </si>
  <si>
    <t>47:29:0735001:433</t>
  </si>
  <si>
    <t>Собственность, 47:29:0735001:433-47/023/2020-1</t>
  </si>
  <si>
    <t>Баня</t>
  </si>
  <si>
    <t>Ленинградская область, Лужский район. д. Ретюнь</t>
  </si>
  <si>
    <t>47:29:0733002:100</t>
  </si>
  <si>
    <t>Областной закон Ленинградской области №156-ОЗ от 20.12.2006, акт приема-передачи от 01.10.2008. Собственность , № 47:29:0733002:100-47/023/2020-1</t>
  </si>
  <si>
    <t>Ленинградская область Лужский район д. Бор ул. Рябиновая</t>
  </si>
  <si>
    <t>47:29:0748001:100</t>
  </si>
  <si>
    <t>850 кв.м.</t>
  </si>
  <si>
    <t>Постановление Администрации Лужского муниципального района Ленинградской области от 02.11.2020 №3860, Постоянное (бессрочное) пользование 47:29:0748001:100-47/059/2021-1</t>
  </si>
  <si>
    <t>Ленинградская область Лужский район д. Ретюнь ул. Луговая</t>
  </si>
  <si>
    <t>730 кв. м</t>
  </si>
  <si>
    <t>47:29:0733001:178</t>
  </si>
  <si>
    <t>Постановление Администрации Лужского муниципального района Ленинградской области от 02.11.2020 №3865, Постоянное (бессрочное) пользование 47:29:0733001:178-47/059/2021-1</t>
  </si>
  <si>
    <t>Земельный участок общего пользования (под дорогой)</t>
  </si>
  <si>
    <t>Ленинградская область Лужский район д. Крени, ул. Восточная</t>
  </si>
  <si>
    <t>47:29:0000000:33920</t>
  </si>
  <si>
    <t>2000 кв.м.</t>
  </si>
  <si>
    <t xml:space="preserve">Постановление Администрации Лужского муниципального района Ленинградской области от 02.11.2020 №3866, Постоянное (бессрочное) пользование 47:29:0000000:33920-47/059/2021-1 </t>
  </si>
  <si>
    <t>Ленинградская область Лужский район д. Шильцево ул. Рыбацкая</t>
  </si>
  <si>
    <t>47:29:0000000:33922</t>
  </si>
  <si>
    <t>3500 кв.м.</t>
  </si>
  <si>
    <t xml:space="preserve">Постановление Администрации Лужского муниципального района Ленинградской области от 02.11.2020 №3855, Постоянное (бессрочное) пользование 47:29:0000000:33922-47/059/2021-1 </t>
  </si>
  <si>
    <t>Ленинградская область Лужский район д. Ретюнь ул. Сосновая</t>
  </si>
  <si>
    <t>47:29:0000000:233924</t>
  </si>
  <si>
    <t>1900 кв.м</t>
  </si>
  <si>
    <t>Постановление Администрации Лужского муниципального района Ленинградской области от 01.11.2020 №3856, Постоянное (бессрочное) пользование 47:29:0000000:33924-47/059/2021-1</t>
  </si>
  <si>
    <t>Ленинградская область Лужский район д. Ретюнь ул. Полевая</t>
  </si>
  <si>
    <t>47:29:0733001:176</t>
  </si>
  <si>
    <t>Раздел 1.1. Муниципальный жилой фонд</t>
  </si>
  <si>
    <t>Раздел 1.2 ЗДАНИЯ (помещения)</t>
  </si>
  <si>
    <t>Раздел 1.3 СООРУЖЕНИЯ</t>
  </si>
  <si>
    <t>Раздел 1.4 ЗЕМЕЛЬНЫЕ УЧАСТКИ</t>
  </si>
  <si>
    <t>Раздел 1.4.1. Земельные участки (под дорогами общего пользования)</t>
  </si>
  <si>
    <t xml:space="preserve">Постановление Администрации Лужского муниципального района Ленинградской области от 01.11.2020 №3854, Постоянное (бессрочное) пользование 47:29:0733001:176-47/059/2021-1 </t>
  </si>
  <si>
    <t>Ленинградская область Лужский район д. Шильцево ул. Полевая</t>
  </si>
  <si>
    <t>47:29:0000000:33918</t>
  </si>
  <si>
    <t>Постановление Администрации Лужского муниципального района Ленинградской области от 02.11.2020 №3861, Постоянное (бессрочное) пользование 47:29:0000000:33918-47/059/2021-1</t>
  </si>
  <si>
    <t>Ленинградская область Лужский район д. Шильцево ул. Болотная</t>
  </si>
  <si>
    <t>47:29:0000000:33926</t>
  </si>
  <si>
    <t>Постановление Администрации Лужского муниципального района Ленинградской области от 02.11.2020 №3857, Постоянное (бессрочное) пользование 47:29:0000000:33926-47/059/2021-1</t>
  </si>
  <si>
    <t>Ленинградская область Лужский район д. Ретюнь пер. Школьный</t>
  </si>
  <si>
    <t>47:29:0000000:33925</t>
  </si>
  <si>
    <t>Постановление Администрации Лужского муниципального района Ленинградской области от 02.11.2020 №3868, Постоянное (бессрочное) пользование 47:29:0000000:33925-47/059/2021-1</t>
  </si>
  <si>
    <t>Ленинградская область Лужский район д. Шильцево пер. Садовый</t>
  </si>
  <si>
    <t>47:29:0735001:430</t>
  </si>
  <si>
    <t>Постановление Администрации Лужского муниципального района Ленинградской области от 02.11.2020 №3864, Постоянное (бессрочное) пользование 47:29:0735001:430-47/059/2021-1</t>
  </si>
  <si>
    <t>Ленинградская область Лужский район д. Ретюнь, ул. Вологодская</t>
  </si>
  <si>
    <t>47:29:0000000:33923</t>
  </si>
  <si>
    <t>Постановление Администрации Лужского муниципального района Ленинградской области от 02.11.2020 №3862,</t>
  </si>
  <si>
    <t>Ленинградская область Лужский район д. Крени переулок Придорожный</t>
  </si>
  <si>
    <t>47:29:0745001:97</t>
  </si>
  <si>
    <t>Постановление Администрации Лужского муниципального района Ленинградской области от 02.11.2020 №3867,</t>
  </si>
  <si>
    <t>Ленинградская область Лужский район д. Елемцы, ул. Хуторская</t>
  </si>
  <si>
    <t>47:29:0000000:33919</t>
  </si>
  <si>
    <t>Постановление Администрации Лужского муниципального района Ленинградской области от 02.11.2020 №3859,</t>
  </si>
  <si>
    <t>Ленинградская область Лужский район д. Березицы переулок Зуевский</t>
  </si>
  <si>
    <t>47:29:0744001:158</t>
  </si>
  <si>
    <t>Постановление Администрации Лужского муниципального района Ленинградской области от 02.11.2020 №3863,</t>
  </si>
  <si>
    <t>Областной закон №156-оз от 08.11.2007. Акт приема-передачи от 01.10.2008г, Собственность 47:29:0733002:561-47/023/2020-1</t>
  </si>
  <si>
    <t>Областной закон №156-оз от 08.11.2007. Акт приема-передачи от 01.10.2008г, Собственность 47:29:0733002:563-47/023/2020-1</t>
  </si>
  <si>
    <t xml:space="preserve">Областной закон №156-оз от 08.11.2007. Акт приема-передачи от 01.10.2008г, Собственность 47:29:0733002:570-47/023/2020-1 </t>
  </si>
  <si>
    <t>Областной закон №156-оз от 08.11.2007. Акт приема-передачи от 19.03.2020г, Собственность 47:29:07323002:565-47/059/2021-1</t>
  </si>
  <si>
    <t>Областной закон №156-оз от 08.11.2007. Акт приема-передачи от 01.10.2008г, Собственность 47:29:0733002:550-47/023/2019</t>
  </si>
  <si>
    <t>Областной закон №156-оз от 08.11.2007. Акт приема-передачи от 01.10.2008г, Собственность 47:29:0733002:547-47/023/2019-1</t>
  </si>
  <si>
    <t>Областной закон №156-оз от 08.11.2007. Акт приема-передачи от 01.10.2008г, Собственность 47:29:0733002:659-47/023/2020-1</t>
  </si>
  <si>
    <t>Областной закон №156-оз от 08.11.2007. Акт приема-передачи от 01.10.2008г, Собственность 47:29:0733002:649-47/023/2020-1</t>
  </si>
  <si>
    <t>Областной закон №156-оз от 08.11.2007. Акт приема-передачи от 01.10.2008г, Собственность 47:29:0733002:660-47/023/2020-1</t>
  </si>
  <si>
    <t>РФ ЛО Лужский муниципальный район Ретюнское сельское поселение д. Ретюн д.8 кв.58/нет</t>
  </si>
  <si>
    <t>Областной закон №156-оз от 08.11.2007. Акт приема-передачи от 01.10.2008г, Собственность 47:29:0733002:657-47/023/2020-1</t>
  </si>
  <si>
    <t>Областной закон №156-оз от 08.11.2007. Акт приема-передачи от 01.10.2008г, Собственность 47:29:0733002:681-47/059/2020-2</t>
  </si>
  <si>
    <t>Областной закон №156-оз от 08.11.2007. Акт приема-передачи от 01.10.2008г, Собственность 47:29:0733002:614-47/023/2020-1</t>
  </si>
  <si>
    <t>Областной закон №156-оз от 08.11.2007. Акт приема-передачи от 01.10.2008г, Собственность 47:29:0733002:625-47/023/2020-1</t>
  </si>
  <si>
    <t>Областной закон №156-оз от 08.11.2007. Акт приема-передачи от 01.10.2008г, Собственность 47:29:0733002:603-47/023/2020-1</t>
  </si>
  <si>
    <t>Областной закон №156-оз от 08.11.2007. Акт приема-передачи от 01.10.2008г, Собственность 47/-47/023-47/023/010/2015-647/1 от 07.04.2015</t>
  </si>
  <si>
    <t>Областной закон №156-оз от 08.11.2007. Акт приема-передачи от 01.10.2008г, Собственность 47:29:0733002:582-47/023/2020-1</t>
  </si>
  <si>
    <t>Областной закон №156-оз от 08.11.2007. Акт приема-передачи от 01.10.2008г, Собственность 47:29:0733002:590-47/023/2020-1</t>
  </si>
  <si>
    <t>Областной закон №156-оз от 08.11.2007. Акт приема-передачи от 01.10.2008г, Собственность 47:29:0733002:589-47/023/2020-1</t>
  </si>
  <si>
    <t>Областной закон №156-оз от 08.11.2007. Акт приема-передачи от 01.10.2008г, Собственность 47:29:0733002:613-47/023/2020-1</t>
  </si>
  <si>
    <t>Областной закон №156-оз от 08.11.2007. Акт приема-передачи от 01.10.2008г, Собственность 47:29:07330017-2</t>
  </si>
  <si>
    <t>Областной закон №156-оз от 08.11.2007. Акт приема-передачи от 01.10.2008г, Собственность 47:29:0733002:717-47/023/2020-1</t>
  </si>
  <si>
    <t>Областной закон №156-оз от 08.11.2007. Акт приема-передачи от 01.10.2008г, Собственность 47:29:0733002:699-47/023/2020-1</t>
  </si>
  <si>
    <t>Областной закон №156-оз от 08.11.2007. Акт приема-передачи от 01.10.2008г, Собственность 47:29:0733002:701-47/023/2020-1</t>
  </si>
  <si>
    <t>Областной закон №156-оз от 08.11.2007. Акт приема-передачи от 01.10.2008г, Собственность 47:29:0733002:48-47/023/2020-1</t>
  </si>
  <si>
    <t>Областной закон №156-оз от 08.11.2007. Акт приема-передачи от 01.10.2008г, Собственность 47:29:0733002:752-47/023/2020-1</t>
  </si>
  <si>
    <t>Областной закон №156-оз от 08.11.2007. Акт приема-передачи от 01.10.2008г, Собственность 47:29:0733002:244-47/023/2020-1</t>
  </si>
  <si>
    <t>Областной закон №156-оз от 08.11.2007. Акт приема-передачи от 01.10.2008г, Собственность 47:29:0733002:281-47/023/2020-1</t>
  </si>
  <si>
    <t>Областной закон №156-оз от 08.11.2007. Акт приема-передачи от 01.10.2008г, Собственность 47:29:0733002:293-47/023/2020-1</t>
  </si>
  <si>
    <t>Областной закон №156-оз от 08.11.2007. Акт приема-передачи от 01.10.2008г, Собственность 47:29:0733002:296-47/023/2020-1</t>
  </si>
  <si>
    <t>Областной закон №156-оз от 08.11.2007. Акт приема-передачи от 01.10.2008г, Собственность 47:29:0733002:252-47/023/2020-1</t>
  </si>
  <si>
    <t>Областной закон №156-оз от 08.11.2007. Акт приема-передачи от 01.10.2008г, Собственность 47:29:0733002:299-47/023/2020-1</t>
  </si>
  <si>
    <t>Областной закон №156-оз от 08.11.2007. Акт приема-передачи от 01.10.2008г, Собственность 47:29:0733002:302-47/023/2020-1</t>
  </si>
  <si>
    <t>Областной закон №156-оз от 08.11.2007. Акт приема-передачи от 01.10.2008г, Собственность 47:29:0733002:315-47/023/2020-1</t>
  </si>
  <si>
    <t>Областной закон №156-оз от 08.11.2007. Акт приема-передачи от 01.10.2008г, Собственность 47:29:0733002:307-47/023/2020-1</t>
  </si>
  <si>
    <t>Областной закон №156-оз от 08.11.2007. Акт приема-передачи от 01.10.2008г, Собственность 47:29:0733002:330-47/023/2020-1</t>
  </si>
  <si>
    <t>Областной закон №156-оз от 08.11.2007. Акт приема-передачи от 01.10.2008г, Собственность 47:29:0733002:776-47/023/2020-1</t>
  </si>
  <si>
    <t>Областной закон №156-оз от 08.11.2007. Акт приема-передачи от 01.10.2008г, Собственность 47:29:0733002:772-47/023/2020-1</t>
  </si>
  <si>
    <t>Областной закон №156-оз от 08.11.2007. Акт приема-передачи от 01.10.2008г, Собственность 47:29:0733002:815-47/023/2020-1</t>
  </si>
  <si>
    <t>Областной закон №156-оз от 08.11.2007. Акт приема-передачи от 01.10.2008г, Собственность 47:29:0733002:787-47/023/2020-1</t>
  </si>
  <si>
    <t>Областной закон №156-оз от 08.11.2007. Акт приема-передачи от 01.10.2008г, Собственность 47:29:0733002:467-47/023/2020-1</t>
  </si>
  <si>
    <t>Областной закон №156-оз от 08.11.2007. Акт приема-передачи от 01.10.2008г, Собственность 47:29:0733002:464-47/023/2020-1</t>
  </si>
  <si>
    <t>Областной закон №156-оз от 08.11.2007. Акт приема-передачи от 01.10.2008г, Собственность 47:29:0733002:433-47/023/2020-1</t>
  </si>
  <si>
    <t>Областной закон №156-оз от 08.11.2007. Акт приема-передачи от 01.10.2008г, Собственность 47:29:0733002:407-47/023/2020-1</t>
  </si>
  <si>
    <t>Распоряжение правительства  Ленинградской области "О безвозмездной передаче государственного имущества Ленинградской области, закрепленного за Ленинградским областным государственным предприятием "Лужское ремонтно-строительное управление"на праве хозяйственного ведения, в муниципальную собственность муниципальных образований Ленинградской области №46-р от 18.02.2009г". Акт приема-передачи от 03.04.2009. Собственность, 47-78-23/039/2009-019</t>
  </si>
  <si>
    <t>Распоряжение правительства  Ленинградской области "О безвозмездной передаче государственного имущества Ленинградской области, закрепленного за Ленинградским областным государственным предприятием "Лужское ремонтно-строительное управление"на праве хозяйственного ведения, в муниципальную собственность муниципальных образований Ленинградской области №46-р от 18.02.2009г". Акт приема-передачи от 03.04.2009. Собственность,47-78-23/039/2009-018</t>
  </si>
  <si>
    <t>Решение Арбитражного суда города Санкт-Петербурга и Ленинградской области от 16.08.2018г. Акт приема-передачи от 10.04.2019г. Собственность 47:29:0733002:112-47/059/2020-1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</si>
  <si>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47:29:0000000:9852-47/059/2020-1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</si>
  <si>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Собственность47:29:0000000:9854-47/059/2020-1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</si>
  <si>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Собственность47:29:0000000:9853-47/059/2020-1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</si>
  <si>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Собственность47:29:0000000:9855-47/059/2020-1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</si>
  <si>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Собственность47:29:0000000:9859-47/059/2020-1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</si>
  <si>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Собственность47:29:0745002:205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</si>
  <si>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Собственность47:29:0745002:206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</si>
  <si>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Собственность47:29:0745002:207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</si>
  <si>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Собственность47:29:0745002:208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</si>
  <si>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Собственность47:29:0745002:210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</si>
  <si>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Собственность47:29:0745002:211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</si>
  <si>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Собственность47:29:0745002:214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</si>
  <si>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Собственность47:29:0745002:215</t>
  </si>
  <si>
    <t>№пп</t>
  </si>
  <si>
    <t>Раздел 1.4.2 Земельные участки под зданиями</t>
  </si>
  <si>
    <t>Земельный участок общего пользования (под здание администрации)</t>
  </si>
  <si>
    <t xml:space="preserve">Ленинградская область Лужский район д. Ретюнь </t>
  </si>
  <si>
    <t>47:29:0792001:371</t>
  </si>
  <si>
    <t>Договор купли-продажи недвижимого имущества от 24.12.2013, Собственность 47:29:0792001:371-47/059/2021-1</t>
  </si>
  <si>
    <t>Балансовая стоимость или кадастровая стоимость</t>
  </si>
  <si>
    <t>Администрация</t>
  </si>
  <si>
    <t>Ленинградская обл., Лужский р-н, д. Ретюнь, ул. Центральная, д. 13</t>
  </si>
  <si>
    <t>дворовая территория многоквартирного жилого дома</t>
  </si>
  <si>
    <t>асфальт</t>
  </si>
  <si>
    <t>01200000-15</t>
  </si>
  <si>
    <t>-</t>
  </si>
  <si>
    <t>01200000-16</t>
  </si>
  <si>
    <t>01200000-17</t>
  </si>
  <si>
    <t>01200000-18</t>
  </si>
  <si>
    <t>01200000-19</t>
  </si>
  <si>
    <t>01200000-20</t>
  </si>
  <si>
    <t>01200000-21</t>
  </si>
  <si>
    <t>01200000-22</t>
  </si>
  <si>
    <t>01200000-23</t>
  </si>
  <si>
    <t>01200000-24</t>
  </si>
  <si>
    <t>01200000-25</t>
  </si>
  <si>
    <t>Автомобильная дорога</t>
  </si>
  <si>
    <t>Грунт. улучшенная</t>
  </si>
  <si>
    <t>Кадастр. №47:29:0000000:33923/ Инв. №01200000-26</t>
  </si>
  <si>
    <t>Кадастр.стоимость – 1933060,80</t>
  </si>
  <si>
    <t>Кадастр. № 47:29:0733001:176/ Инв. №01200000-27</t>
  </si>
  <si>
    <t>Кадастр. стоимость -602782,40</t>
  </si>
  <si>
    <t>Кадастр.№47:29:0000000:33924/Инв.№01200000-28</t>
  </si>
  <si>
    <t>Кадастр. Стоимость - 987316</t>
  </si>
  <si>
    <t>Кадастр.№47:29:0733001:178/Инв.№01200000-29</t>
  </si>
  <si>
    <t>Кадастр. Стоимость – 379337,20</t>
  </si>
  <si>
    <t>Раздел 1.5 Автомобильные дороги общего пользования местного значения</t>
  </si>
  <si>
    <t xml:space="preserve">Наименование
Муниципального
Унитарного предприятия
(муниципального учреждения)
органа,
осуществляющего учет казны муниципального образования
</t>
  </si>
  <si>
    <t xml:space="preserve">Адрес
Муниципального
Унитарного предприятия
(муниципального учреждения)
органа, осуществляющего учет казны
муниципального образования
</t>
  </si>
  <si>
    <t xml:space="preserve">Наименование
Объекта
недвижимости
</t>
  </si>
  <si>
    <t xml:space="preserve">Адрес объекта
недвижимости
</t>
  </si>
  <si>
    <t xml:space="preserve">Основание
нахождения
объекта у муниципального
унитарного
предприятия
(муниципального учреждения)
органа,
осуществляющего
учет казны
муниципального образования
свидетельство о
регистрации права
муниципальной
собственности
(серия, дата, номер регистрации)
</t>
  </si>
  <si>
    <t xml:space="preserve">Общая площадь
(кв.м.)/
</t>
  </si>
  <si>
    <t xml:space="preserve">Длина
ширина
м,
покрытие
</t>
  </si>
  <si>
    <t xml:space="preserve">Кадастровый номер или номер и дата
паспорта БТИ,
или
инвентарный номер
</t>
  </si>
  <si>
    <t xml:space="preserve">Администрация Ретюнского сельского поселения </t>
  </si>
  <si>
    <t>Кадастр.№47:29:0000000:33925/ Инв.№01200000-30</t>
  </si>
  <si>
    <t>Кадастр. Стоимость - 1044476,40</t>
  </si>
  <si>
    <t>Асфальт</t>
  </si>
  <si>
    <t>Гравийная</t>
  </si>
  <si>
    <t>Кадастр.№47:29:0000000:33922/Инв.№01200000-31</t>
  </si>
  <si>
    <t>Кадастр. Стоимость - 1818740</t>
  </si>
  <si>
    <t>Кадастр.№47:29:0000000:33926/Инв.№01200000-32</t>
  </si>
  <si>
    <t>Кадастр. Стоимость -270212,80</t>
  </si>
  <si>
    <t>кадастр.№47:29:0000000:33918/Инв.№01200000-33</t>
  </si>
  <si>
    <t>Кадастр. Стоимость - 428703</t>
  </si>
  <si>
    <t>Кадастр.№47:29:0735001:430/Инв.№01200000-34</t>
  </si>
  <si>
    <t>Кадастр. Стоимость – 197463,20</t>
  </si>
  <si>
    <t>850-асф.</t>
  </si>
  <si>
    <t>385-грунт. улучшенная</t>
  </si>
  <si>
    <t>01200000-35</t>
  </si>
  <si>
    <t>01200000-36</t>
  </si>
  <si>
    <t>01200000-37</t>
  </si>
  <si>
    <t>01200000-38</t>
  </si>
  <si>
    <t>Кадастр.№ 47:29:0744001:158, инв. №01200000-39</t>
  </si>
  <si>
    <t>Кадастр.стоимость 509247,20</t>
  </si>
  <si>
    <t>01200000-40</t>
  </si>
  <si>
    <t>01200000-41</t>
  </si>
  <si>
    <t>01200000-42</t>
  </si>
  <si>
    <t>01200000-43</t>
  </si>
  <si>
    <t>Кадастр.№47:29:0000000:33919/Инв.№01200000-44</t>
  </si>
  <si>
    <t>Кадастр. Стоимость – 982119,60</t>
  </si>
  <si>
    <t>Щебеночно-песчаная(ЩПС)</t>
  </si>
  <si>
    <t>01200000-45</t>
  </si>
  <si>
    <t>01200000-46</t>
  </si>
  <si>
    <t>кадастр.№47:29:0000000:33920/Инв.№01200000-47</t>
  </si>
  <si>
    <t>Кадастр. Стоимость - 1039280</t>
  </si>
  <si>
    <t>01200000-48</t>
  </si>
  <si>
    <t>01200000-49</t>
  </si>
  <si>
    <t>01200000-50</t>
  </si>
  <si>
    <t>01200000-51</t>
  </si>
  <si>
    <t>01200000-52</t>
  </si>
  <si>
    <t>01200000-53</t>
  </si>
  <si>
    <t>01200000-54</t>
  </si>
  <si>
    <t>01200000-55</t>
  </si>
  <si>
    <t>01200000-56</t>
  </si>
  <si>
    <t xml:space="preserve">Грунт. улучшенная </t>
  </si>
  <si>
    <t>01200000-57</t>
  </si>
  <si>
    <t>Грунтовая улучшенная дорога</t>
  </si>
  <si>
    <t>01200000-58</t>
  </si>
  <si>
    <t>01200000-59</t>
  </si>
  <si>
    <t>01200000-60</t>
  </si>
  <si>
    <t>01200000-61</t>
  </si>
  <si>
    <t>Грунтовая лучшенная дорога</t>
  </si>
  <si>
    <t>Кадастр.№47:29:0748001:100/Инв.№01200000-62</t>
  </si>
  <si>
    <t>Кадастр. Стоимость - 441694</t>
  </si>
  <si>
    <t>Кадастр.№47:29:0745001:97/Инв.№01200000-63</t>
  </si>
  <si>
    <t>Кадастр. Стоимость - 571604</t>
  </si>
  <si>
    <t>01200000-64</t>
  </si>
  <si>
    <t>Автомобильная дорога (к школе)</t>
  </si>
  <si>
    <t>Лен. Обл., Лужский р-н, дер. Ретюнь, ул. Центральная</t>
  </si>
  <si>
    <t>01200000-65</t>
  </si>
  <si>
    <t xml:space="preserve">Автомобильная дорога </t>
  </si>
  <si>
    <t>Лен. Обл., Лужский р-н, дер. Ретюнь, ул. 1 Линия</t>
  </si>
  <si>
    <t>01200000-66</t>
  </si>
  <si>
    <t>Лен. Обл., Лужский р-н, дер. Ретюнь, ул. 2 Линия</t>
  </si>
  <si>
    <t>01200000-67</t>
  </si>
  <si>
    <t>Лен. Обл., Лужский р-н, дер. Ретюнь, ул. 3 Линия</t>
  </si>
  <si>
    <t>01200000-68</t>
  </si>
  <si>
    <t>Лен. Обл., Лужский р-н, дер. Ретюнь, ул. 4 Линия</t>
  </si>
  <si>
    <t>01200000-69</t>
  </si>
  <si>
    <t>Лен. Обл., Лужский р-н, дер. Ретюнь, ул. 5 Линия</t>
  </si>
  <si>
    <t>01200000-70</t>
  </si>
  <si>
    <t>Лен. Обл., Лужский р-н, дер. Ретюнь, ул. 6 Линия</t>
  </si>
  <si>
    <t>01200000-71</t>
  </si>
  <si>
    <t>Лен. Обл., Лужский р-н, дер. Ретюнь, ул. 7 Линия</t>
  </si>
  <si>
    <t>01200000-72</t>
  </si>
  <si>
    <t>Лен. Обл., Лужский р-н, дер. Ретюнь, ул. 8 Линия</t>
  </si>
  <si>
    <t xml:space="preserve">Грунт. улучшенная  </t>
  </si>
  <si>
    <t>01200000-73</t>
  </si>
  <si>
    <t>Лен. Обл., Лужский р-н, дер. Ретюнь, ул. 9 Линия</t>
  </si>
  <si>
    <t>01200000-74</t>
  </si>
  <si>
    <t>Лен. Обл., Лужский р-н, дер. Ретюнь, ул. Поперечная (соединяет линии 3+4+5+6+7)</t>
  </si>
  <si>
    <t>01200000-75</t>
  </si>
  <si>
    <t>Лен. Обл., Лужский р-н, дер. Ретюнь, ул. Подъездная (от колодца до кольцевой ул.)</t>
  </si>
  <si>
    <t>01200000-76</t>
  </si>
  <si>
    <t xml:space="preserve">Лен. Обл., Лужский р-н, дер. Ретюнь, ул. Кольцевая </t>
  </si>
  <si>
    <t>01200000-77</t>
  </si>
  <si>
    <t>Лен. Обл., Лужский р-н, дер. Ретюнь, ул. Примыкающая(у метеостанции)</t>
  </si>
  <si>
    <t>01200000-78</t>
  </si>
  <si>
    <t>Лен. обл., Лужский р-н, дер. Ретюнь, д1</t>
  </si>
  <si>
    <t>Решение совета депутатов Ретюнского сельского поселения от 28.05.2012 №113</t>
  </si>
  <si>
    <t>Решение совета депутатов Ретюнского сельского поселения От 28.05.2012г №113</t>
  </si>
  <si>
    <t>Лен. обл., Лужский р-н, дер. Ретюнь, д2</t>
  </si>
  <si>
    <t>Лен. обл., Лужский р-н, дер. Ретюнь, д.3</t>
  </si>
  <si>
    <t>Лен. обл., Лужский р-н, дер. Ретюнь, д.4</t>
  </si>
  <si>
    <t>Лен. обл., Лужский р-н, дер. Ретюнь, д.5</t>
  </si>
  <si>
    <t>Лен. обл., Лужский р-н, дер. Ретюнь,д.6</t>
  </si>
  <si>
    <t>Лен. обл., Лужский р-н, дер. Ретюнь, д.7</t>
  </si>
  <si>
    <t>Лен. обл., Лужский р-н, дер. Ретюнь, д.8</t>
  </si>
  <si>
    <t>Лен. обл., Лужский р-н, дер. Ретюнь, д.9</t>
  </si>
  <si>
    <t>Лен. обл., Лужский р-н, дер. Ретюнь, д.10</t>
  </si>
  <si>
    <t>Лен. обл., Лужский р-н, дер. Ретюнь, д.11</t>
  </si>
  <si>
    <t>Лен. обл., Лужский р-н, дер. Ретюнь,ул. Вологодская</t>
  </si>
  <si>
    <t>Лен. обл., Лужский р-н, дер. Ретюнь, ул. Полевая</t>
  </si>
  <si>
    <t>Лен. обл., Лужский р-н, дер. Ретюнь, Сосновая</t>
  </si>
  <si>
    <t>Лен. обл., Лужский р-н, дер. Ретюнь, ул. Луговая</t>
  </si>
  <si>
    <t>Лен. обл., Лужский р-н, дер. Ретюнь, пер. Школьный</t>
  </si>
  <si>
    <t>Лен. обл., Лужский р-н, дер.Шильцево, ул. Рыбацкая</t>
  </si>
  <si>
    <t>Лен. обл., Лужский р-н, дер.Шильцево, ул. Болотная</t>
  </si>
  <si>
    <t>Лен. обл., Лужский р-н, дер.Шильцево, ул. Полевая</t>
  </si>
  <si>
    <t>Лен. обл., Лужский р-н, дер.Шильцево, пер. Садовый</t>
  </si>
  <si>
    <t>Лен. обл., Лужский р-н, дер. Большие Озерцы, ул. Партизанская</t>
  </si>
  <si>
    <t>Лен. обл., Лужский р-н, дер. Большие Озерцы, ул. Озерная</t>
  </si>
  <si>
    <t>Лен. обл., Лужский р-н, дер. Большие Озерцы, ул. Зеленая</t>
  </si>
  <si>
    <t>Лен. обл., Лужский р-н, дер. Большие Озерцы, ул. Полевая</t>
  </si>
  <si>
    <t>Лен. обл., Лужский р-н, дер. Березицы, пер. Зуевский</t>
  </si>
  <si>
    <t>Лен. обл., Лужский р-н, дер. Буяны, ул. Лесная</t>
  </si>
  <si>
    <t>Лен. обл., Лужский р-н, дер. Волосковичи, ул. Центральная</t>
  </si>
  <si>
    <t>Лен. обл., Лужский р-н, дер. Волосковичи, пер. Цветочный</t>
  </si>
  <si>
    <t>Лен. обл., Лужский р-н, дер. Елемцы, ул. Хуторская</t>
  </si>
  <si>
    <t>Лен. обл., Лужский р-н, дер. Жглино, ул. Дачная</t>
  </si>
  <si>
    <t>Лен. обл., Лужский р-н, дер. Зуево, ул. Лесная</t>
  </si>
  <si>
    <t>Лен. обл., Лужский р-н, дер. Крени, ул. Восточная</t>
  </si>
  <si>
    <t>Лен. обл., Лужский р-н, дер. Малые Озерцы, ул. Нижняя</t>
  </si>
  <si>
    <t>Лен. обл., Лужский р-н, дер. Малые Озерцы, ул. Верхняя</t>
  </si>
  <si>
    <t>Лен. обл., Лужский р-н, дер. Немолва, ул. Дачная</t>
  </si>
  <si>
    <t>Лен. обл., Лужский р-н, дер. Немолва, пер. Лесной</t>
  </si>
  <si>
    <t>Лен. обл., Лужский р-н, дер. Лопанец, пер. Цветочный</t>
  </si>
  <si>
    <t>Лен. обл., Лужский р-н, дер. Червищи, ул. Озерная</t>
  </si>
  <si>
    <t>Лен. обл., Лужский р-н, дер. Лопанец, ул. Партизанская</t>
  </si>
  <si>
    <t>Лен. обл., Лужский р-н, дер. Лопанец, ул.Заозерная</t>
  </si>
  <si>
    <t>Лен. обл., Лужский р-н, дер. Лопанец, ул. Подгорная</t>
  </si>
  <si>
    <t>Лен. обл., Лужский р-н, дер. Лопанец, ул. Лесная</t>
  </si>
  <si>
    <t>Лен. обл., Лужский р-н, дер. Лопанец, ул. Садовая</t>
  </si>
  <si>
    <t>Лен. обл., Лужский р-н, дер. Лопанец, ул. Нагорная</t>
  </si>
  <si>
    <t>Лен. обл., Лужский р-н, дер. Лопанец, ул. Озерная</t>
  </si>
  <si>
    <t>Лен. обл., Лужский р-н, дер. Юбры, ул. Полевая</t>
  </si>
  <si>
    <t>Лен. обл., Лужский р-н, дер. Бор, ул. Рябиновая</t>
  </si>
  <si>
    <t>Лен. обл., Лужский р-н, дер. Крени, пер. Придорожный</t>
  </si>
  <si>
    <t>Лен. обл., Лужский р-н, дер. Жглино, ул. Лесная</t>
  </si>
  <si>
    <t>Лен. обл., Лужский р-н, дер. Волосковичи, пер. Озерный</t>
  </si>
  <si>
    <t>Решение совета депутатов Ретюнского сельского поселения от 31.03.2020 № 54</t>
  </si>
  <si>
    <t>Решение совета депутатов Ретюнского сельского поселения от 29.05.2020 №63</t>
  </si>
  <si>
    <t>Приложение 1</t>
  </si>
  <si>
    <t>к Постановлению администрации Ретюнского сельского поселения</t>
  </si>
  <si>
    <t>№_______ от "____" __________ 2021г</t>
  </si>
  <si>
    <t>Реестр муниципального недвижимого имущества Ретюнского сельского поселения (на 31.03.2021г)</t>
  </si>
  <si>
    <t>РАЗДЕЛ  1 НЕДВИЖИМОЕ ИМУЩЕСТВО</t>
  </si>
  <si>
    <t>РАЗДЕЛ 2  МУНИЦИПАЛЬНОЕ ДВИЖИМОЕ И ИНОЕ ИМУЩЕСТВО, НЕ ОТНОСЯЩЕЕСЯ К НЕДВИЖИМЫМ И ДВИЖИМЫМ ВЕЩАМ</t>
  </si>
  <si>
    <t>Наименование движимого имущества</t>
  </si>
  <si>
    <t>Даты возхникновения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</si>
  <si>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</si>
  <si>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</si>
  <si>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</si>
  <si>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</si>
  <si>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</si>
  <si>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</si>
  <si>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</si>
  <si>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</si>
  <si>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</si>
  <si>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</t>
  </si>
  <si>
    <t>РАЗДЕЛ 3 СВЕДЕНИЯ О МУНИЦИПАЛЬНЫХ УНИТАРНЫХ ПРЕДПРИЯТИЯХ, МУНИЦИПАЛЬНЫХ УЧРЕЖДЕНИЯХ, ХОЗЯЙСТВЕННЫХ ОБЩЕСТВАХ, ТОВАРИЩЕСТВАХ, АКЦИЯХ,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УЧРЕДИТЕЛЕМ.</t>
  </si>
  <si>
    <t>Среднесписочная численность работников</t>
  </si>
  <si>
    <t xml:space="preserve">Сведения о балансовой стоимочсти движимого имущества </t>
  </si>
  <si>
    <t>Начисленная амортизация на 31.12.2020</t>
  </si>
  <si>
    <t>Карусель РП-1</t>
  </si>
  <si>
    <t>Песочный дворик</t>
  </si>
  <si>
    <t>Горка детская</t>
  </si>
  <si>
    <t>Дворовая спортивная площадка</t>
  </si>
  <si>
    <t>Хоккейная коробка</t>
  </si>
  <si>
    <t>киноустановка 23 КПК</t>
  </si>
  <si>
    <t>компьютер  AAMAZING</t>
  </si>
  <si>
    <t>компьютер Intel Celeron</t>
  </si>
  <si>
    <t>компьютер пентиум 3</t>
  </si>
  <si>
    <t>компьютер пентиум</t>
  </si>
  <si>
    <t>пульт EURORACK  MX -802А</t>
  </si>
  <si>
    <t>монитор 17"Acer"</t>
  </si>
  <si>
    <t>Монитор LCD 17"</t>
  </si>
  <si>
    <t>музыкальный центр</t>
  </si>
  <si>
    <t>пишушая машинка  "OPTIMA"</t>
  </si>
  <si>
    <t>прнтер HPLJ 1018</t>
  </si>
  <si>
    <t>принтер HP Laserjet 1020</t>
  </si>
  <si>
    <t>принтер HP Laserjet 1000</t>
  </si>
  <si>
    <t>прожектор эффектный многолучевой " LOTUS"</t>
  </si>
  <si>
    <t>светомузыка</t>
  </si>
  <si>
    <t>сканер CanoScan</t>
  </si>
  <si>
    <t>телефакс - триммер</t>
  </si>
  <si>
    <t>телефон</t>
  </si>
  <si>
    <t>Цветомузыка SCAH -1200</t>
  </si>
  <si>
    <t>Брошуровальная машина</t>
  </si>
  <si>
    <t>Компьютер</t>
  </si>
  <si>
    <t>Системный блок</t>
  </si>
  <si>
    <t>Генератор бензиновый</t>
  </si>
  <si>
    <t>тележка</t>
  </si>
  <si>
    <t>триммер FS-70 C-E</t>
  </si>
  <si>
    <t>бетоносмеситель ТОР 1402</t>
  </si>
  <si>
    <t>бензопила Stihl MS</t>
  </si>
  <si>
    <t>мусорный контейнер к-12</t>
  </si>
  <si>
    <t>кресло CH 661AXSN</t>
  </si>
  <si>
    <t>VB Кресло  CH661AXSN</t>
  </si>
  <si>
    <t>кресло 3 CH661AXSN</t>
  </si>
  <si>
    <t>кресло 4 CH 661AXSN</t>
  </si>
  <si>
    <t>кресло 5 CH661 AXSN</t>
  </si>
  <si>
    <t>кресло руководителя Verona</t>
  </si>
  <si>
    <t>стол - приставка (зам.гл.)</t>
  </si>
  <si>
    <t>стол (спец.всп)</t>
  </si>
  <si>
    <t>стол комп.(гл)</t>
  </si>
  <si>
    <t>стенд для объявлений</t>
  </si>
  <si>
    <t>светильники</t>
  </si>
  <si>
    <t>Городок №7</t>
  </si>
  <si>
    <t>Набор спортивный детский</t>
  </si>
  <si>
    <t>ограждение дет.площадки</t>
  </si>
  <si>
    <t>одежда для сцены</t>
  </si>
  <si>
    <t>Стенка</t>
  </si>
  <si>
    <t>Ноутбук ASUS 15.6</t>
  </si>
  <si>
    <t>мфу принтер</t>
  </si>
  <si>
    <t>компьютер 2020</t>
  </si>
  <si>
    <t>компьютер</t>
  </si>
  <si>
    <t>компьютерная техника</t>
  </si>
  <si>
    <t>стулья</t>
  </si>
  <si>
    <t>мебель 2020</t>
  </si>
  <si>
    <t>жалюзи 2019</t>
  </si>
  <si>
    <t>товары для адаптации объекта</t>
  </si>
  <si>
    <t>орг.техника</t>
  </si>
  <si>
    <t>Системный блок и ИБП</t>
  </si>
  <si>
    <t>огнетушители</t>
  </si>
  <si>
    <t>противопожарная ёмкость</t>
  </si>
  <si>
    <t>знаки</t>
  </si>
  <si>
    <t>дорожные знаки</t>
  </si>
  <si>
    <t>елка</t>
  </si>
  <si>
    <t>оголовок колодца</t>
  </si>
  <si>
    <t>электротовары 2020</t>
  </si>
  <si>
    <t>видеооборудование</t>
  </si>
  <si>
    <t>Контейнер для ТБО</t>
  </si>
  <si>
    <t>детский игровой комплекс №6 и №7</t>
  </si>
  <si>
    <t>контейнер</t>
  </si>
  <si>
    <t>контенер</t>
  </si>
  <si>
    <t>Элемент дет.игр.площадки в д.Шильцево</t>
  </si>
  <si>
    <t>Элементы дет.игр.площадки в д.Крени</t>
  </si>
  <si>
    <t>детская площадка в д.Березецы</t>
  </si>
  <si>
    <t>противопожарные ёмкости в д.Жглино, д.Витово</t>
  </si>
  <si>
    <t>детское игровое оборудование</t>
  </si>
  <si>
    <t>футбольная форма</t>
  </si>
  <si>
    <t>Диван Империал (3-м)Imperial</t>
  </si>
  <si>
    <t>Офисный стул Era black RU/Эра блэк РУ</t>
  </si>
  <si>
    <t>Кресло для руководителя Boltichelli/Боттичелли</t>
  </si>
  <si>
    <t>Стеллаж 5-уровней</t>
  </si>
  <si>
    <t>Конференц стол</t>
  </si>
  <si>
    <t>Инвентарный номер</t>
  </si>
  <si>
    <t>10113100004</t>
  </si>
  <si>
    <t>10113100003</t>
  </si>
  <si>
    <t>10113100002</t>
  </si>
  <si>
    <t>10113100005</t>
  </si>
  <si>
    <t>10113100001</t>
  </si>
  <si>
    <t>000000000015А</t>
  </si>
  <si>
    <t>000000000010А</t>
  </si>
  <si>
    <t>000000000034</t>
  </si>
  <si>
    <t>000000000026А</t>
  </si>
  <si>
    <t>000000000011А</t>
  </si>
  <si>
    <t>000000000016А</t>
  </si>
  <si>
    <t>000000000032А</t>
  </si>
  <si>
    <t>000000000029А</t>
  </si>
  <si>
    <t>000000000005А</t>
  </si>
  <si>
    <t>000000000009А</t>
  </si>
  <si>
    <t>000000000027А</t>
  </si>
  <si>
    <t>000000000025А</t>
  </si>
  <si>
    <t>000000000012А</t>
  </si>
  <si>
    <t>000000000017А</t>
  </si>
  <si>
    <t>000000000002</t>
  </si>
  <si>
    <t>000000000049А</t>
  </si>
  <si>
    <t>000000000007А</t>
  </si>
  <si>
    <t>000000000055</t>
  </si>
  <si>
    <t>000000000018А</t>
  </si>
  <si>
    <t>10134100001</t>
  </si>
  <si>
    <t>10134100002</t>
  </si>
  <si>
    <t>10134100003</t>
  </si>
  <si>
    <t>000000000031А</t>
  </si>
  <si>
    <t>000000000050</t>
  </si>
  <si>
    <t>000000000067</t>
  </si>
  <si>
    <t>000000000066</t>
  </si>
  <si>
    <t>000000000065</t>
  </si>
  <si>
    <t>10134100004</t>
  </si>
  <si>
    <t>000000000030</t>
  </si>
  <si>
    <t>000000000031</t>
  </si>
  <si>
    <t>000000000032</t>
  </si>
  <si>
    <t>000000000033</t>
  </si>
  <si>
    <t>000000000034А</t>
  </si>
  <si>
    <t>000000000035А</t>
  </si>
  <si>
    <t>000000000048А</t>
  </si>
  <si>
    <t>000000000047А</t>
  </si>
  <si>
    <t>000000000029</t>
  </si>
  <si>
    <t>000000000116</t>
  </si>
  <si>
    <t>000000000117</t>
  </si>
  <si>
    <t>10136100010</t>
  </si>
  <si>
    <t>10136100003</t>
  </si>
  <si>
    <t>10136100002</t>
  </si>
  <si>
    <t>10138100066</t>
  </si>
  <si>
    <t>10138100070</t>
  </si>
  <si>
    <t>10138100116</t>
  </si>
  <si>
    <t>10138100108</t>
  </si>
  <si>
    <t>10138100069</t>
  </si>
  <si>
    <t>10138100053</t>
  </si>
  <si>
    <t>10138100076</t>
  </si>
  <si>
    <t>10138100042</t>
  </si>
  <si>
    <t>10138100052</t>
  </si>
  <si>
    <t>10138100074</t>
  </si>
  <si>
    <t>10138100065</t>
  </si>
  <si>
    <t>10138100087</t>
  </si>
  <si>
    <t>10138100105</t>
  </si>
  <si>
    <t>10138100073</t>
  </si>
  <si>
    <t>10138100109</t>
  </si>
  <si>
    <t>10138100112</t>
  </si>
  <si>
    <t>10138100051</t>
  </si>
  <si>
    <t>10138100040</t>
  </si>
  <si>
    <t>10138100094</t>
  </si>
  <si>
    <t>10138100044</t>
  </si>
  <si>
    <t>10138100045</t>
  </si>
  <si>
    <t>10138100046</t>
  </si>
  <si>
    <t>10138100057</t>
  </si>
  <si>
    <t>10138100071</t>
  </si>
  <si>
    <t>10138100072</t>
  </si>
  <si>
    <t>10138100119</t>
  </si>
  <si>
    <t>10138100120</t>
  </si>
  <si>
    <t>10138100095</t>
  </si>
  <si>
    <t>10138100101</t>
  </si>
  <si>
    <t>10138100100</t>
  </si>
  <si>
    <t>10138100099</t>
  </si>
  <si>
    <t>10138100104</t>
  </si>
  <si>
    <t>10138100103</t>
  </si>
  <si>
    <t>10138100102</t>
  </si>
  <si>
    <t>10138100049</t>
  </si>
  <si>
    <t>10138100043</t>
  </si>
  <si>
    <t>10138100216</t>
  </si>
  <si>
    <t>10138100218</t>
  </si>
  <si>
    <t>10138100219</t>
  </si>
  <si>
    <t>31.12.2014</t>
  </si>
  <si>
    <t>12.12.2017</t>
  </si>
  <si>
    <t>31.12.2013</t>
  </si>
  <si>
    <t>30.12.2013</t>
  </si>
  <si>
    <t>09.09.1997</t>
  </si>
  <si>
    <t>30.12.1995</t>
  </si>
  <si>
    <t>25.01.2010</t>
  </si>
  <si>
    <t>23.12.2005</t>
  </si>
  <si>
    <t>03.12.2001</t>
  </si>
  <si>
    <t>10.12.2000</t>
  </si>
  <si>
    <t>21.12.2009</t>
  </si>
  <si>
    <t>09.03.2005</t>
  </si>
  <si>
    <t>01.03.1995</t>
  </si>
  <si>
    <t>09.03.2003</t>
  </si>
  <si>
    <t>12.12.2000</t>
  </si>
  <si>
    <t>22.03.2000</t>
  </si>
  <si>
    <t>13.05.2010</t>
  </si>
  <si>
    <t>05.04.2005</t>
  </si>
  <si>
    <t>21.09.2010</t>
  </si>
  <si>
    <t>08.12.1999</t>
  </si>
  <si>
    <t>16.07.2009</t>
  </si>
  <si>
    <t>02.11.2011</t>
  </si>
  <si>
    <t>21.09.2012</t>
  </si>
  <si>
    <t>09.12.2015</t>
  </si>
  <si>
    <t>08.02.2010</t>
  </si>
  <si>
    <t>02.08.2010</t>
  </si>
  <si>
    <t>08.04.2010</t>
  </si>
  <si>
    <t>02.11.2009</t>
  </si>
  <si>
    <t>16.09.2020</t>
  </si>
  <si>
    <t>23.07.2008</t>
  </si>
  <si>
    <t>19.07.2017</t>
  </si>
  <si>
    <t>14.09.2015</t>
  </si>
  <si>
    <t>19.03.2018</t>
  </si>
  <si>
    <t>08.10.2018</t>
  </si>
  <si>
    <t>08.07.2020</t>
  </si>
  <si>
    <t>28.02.2020</t>
  </si>
  <si>
    <t>12.09.2018</t>
  </si>
  <si>
    <t>10.09.2019</t>
  </si>
  <si>
    <t>06.04.2017</t>
  </si>
  <si>
    <t>09.07.2020</t>
  </si>
  <si>
    <t>12.03.2020</t>
  </si>
  <si>
    <t>31.01.2019</t>
  </si>
  <si>
    <t>10.04.2020</t>
  </si>
  <si>
    <t>27.07.2016</t>
  </si>
  <si>
    <t>24.11.2016</t>
  </si>
  <si>
    <t>07.12.2018</t>
  </si>
  <si>
    <t>15.06.2017</t>
  </si>
  <si>
    <t>12.09.2019</t>
  </si>
  <si>
    <t>26.12.2019</t>
  </si>
  <si>
    <t>03.12.2018</t>
  </si>
  <si>
    <t>07.10.2019</t>
  </si>
  <si>
    <t>26.05.2020</t>
  </si>
  <si>
    <t>06.04.2020</t>
  </si>
  <si>
    <t>13.03.2020</t>
  </si>
  <si>
    <t>24.10.2016</t>
  </si>
  <si>
    <t>24.08.2016</t>
  </si>
  <si>
    <t>29.11.2019</t>
  </si>
  <si>
    <t>27.05.2016</t>
  </si>
  <si>
    <t>26.04.2017</t>
  </si>
  <si>
    <t>26.10.2018</t>
  </si>
  <si>
    <t>20.11.2020</t>
  </si>
  <si>
    <t>04.12.2019</t>
  </si>
  <si>
    <t>26.08.2016</t>
  </si>
  <si>
    <t>13.05.2016</t>
  </si>
  <si>
    <t>11.01.2021</t>
  </si>
  <si>
    <t>Скамья на металлических ножках</t>
  </si>
  <si>
    <t>Урна круглая</t>
  </si>
  <si>
    <t>Качели на цепочках двойные (брус)</t>
  </si>
  <si>
    <t>Песочница</t>
  </si>
  <si>
    <t>Горка</t>
  </si>
  <si>
    <t>Площадка для роликов и скейтов</t>
  </si>
  <si>
    <t>Урна круглая металлическая</t>
  </si>
  <si>
    <t>Скамья парковая на чугунных опорах</t>
  </si>
  <si>
    <t>Вазон железобетонный круглый</t>
  </si>
  <si>
    <t>Декоративные парковые фигуры</t>
  </si>
  <si>
    <t>Кол-во</t>
  </si>
  <si>
    <t>ИП Юров А.Ю. д-р №27/03/16</t>
  </si>
  <si>
    <t>ООО "ВАС-ПромТехПроект СПб" д-р №1</t>
  </si>
  <si>
    <t>ООО "Админ-Сервис" д-р №10061/2016</t>
  </si>
  <si>
    <t>ИП Рожков д-р № РКН-2016-28</t>
  </si>
  <si>
    <t>АО "КСИЛ" №487177</t>
  </si>
  <si>
    <t>ООО "Ньюэкотек" д-р №0516-36</t>
  </si>
  <si>
    <t>ООО "Ньюэкотек" д-р №0516-34</t>
  </si>
  <si>
    <t>ООО "Ньюэкотек" д-р №0516-35</t>
  </si>
  <si>
    <t>ООО "Северо-Западная строительная компания" Мун. Контракт №0145300011117000009</t>
  </si>
  <si>
    <t>ИП Романов М.В. Договор №28-17</t>
  </si>
  <si>
    <t>ООО "Малый бизнес " № 2017-02</t>
  </si>
  <si>
    <t>установка лесопожарная ранцевая "АНГАРА"</t>
  </si>
  <si>
    <t>ООО "Торговый дом "Центр охраны труда" д-р № 3/38</t>
  </si>
  <si>
    <t>ООО МБС д-р №201-38</t>
  </si>
  <si>
    <t>ООО "ДНС-ЦФО" д-р №А-00047958</t>
  </si>
  <si>
    <t>ООО "Связь-Сервис" №234</t>
  </si>
  <si>
    <t>ИП Чепало О.М. № 2212/18</t>
  </si>
  <si>
    <t>ООО "Строительный Эксперт" №11/10-4 от 11.10.2018</t>
  </si>
  <si>
    <t>ООО "Строительный Эксперт" №13/10-7 от 13.10.2018</t>
  </si>
  <si>
    <t>ООО "МБС" №2019-49 от 31.07.2019</t>
  </si>
  <si>
    <t xml:space="preserve">ООО "Гармония ЛО" № ДО16.01-18Ж </t>
  </si>
  <si>
    <t xml:space="preserve">ООО "Строительный Эксперт" №3-147УР </t>
  </si>
  <si>
    <t>ООО "Артекс" №001 от 01.09.2019</t>
  </si>
  <si>
    <t>ИП Терентьев №195</t>
  </si>
  <si>
    <t>ООО "Артекс" №009 от 01.10.2019</t>
  </si>
  <si>
    <t>контейнерная площадка д. Шильцево ул. Рыбацкая</t>
  </si>
  <si>
    <t>контейнерная площадка д. Ретюнь ул. Садовая</t>
  </si>
  <si>
    <t>ИП Терентьев К.М. №5 от 21.01.2020</t>
  </si>
  <si>
    <t>ИП Шеварев №2 от 20.02.2020</t>
  </si>
  <si>
    <t>ИП Игнатьева №46 от 27.01.2020</t>
  </si>
  <si>
    <t>ИП Шубин №101 от 20.02.2020</t>
  </si>
  <si>
    <t>ИП Петров №11/03/2020 от 11.03.2020</t>
  </si>
  <si>
    <t>ИП Шубин С.В. №102 12.05.2020</t>
  </si>
  <si>
    <t>Комус №4/20 от 11.06.2020г</t>
  </si>
  <si>
    <t>ИП Шубин С.В. №30072020-147 от 30.07.2020</t>
  </si>
  <si>
    <t>ООО "Вира" № 013/МУ от 08.10.2019</t>
  </si>
  <si>
    <t>ООО "Вира" № 010/МУ от 02.10.2020</t>
  </si>
  <si>
    <t>контейнерные площадкид. Ретюнь Школьный переулок</t>
  </si>
  <si>
    <t>ООО "Артекс" д-р № 14/М от 10.10.2019</t>
  </si>
  <si>
    <t>контейнерные площадки д. Шильцево ул. Центральная</t>
  </si>
  <si>
    <t>ООО "Вира" д-р 015/У от 14.10.2019</t>
  </si>
  <si>
    <t>контейнерная площадка Жглино ул. Дачная</t>
  </si>
  <si>
    <t>ООО "Артекс" д-р № 012/У от 07.10.2019</t>
  </si>
  <si>
    <t>контейнерная площадка д. Лопанец ул. Партизанская</t>
  </si>
  <si>
    <t>ООО "Вира" д-р 011/М от 04.10.2019</t>
  </si>
  <si>
    <t>контейнерная площадка д. Парищи</t>
  </si>
  <si>
    <t>ООО "Вира" д-р 011/М от 04.10.2020</t>
  </si>
  <si>
    <t>ИП Шубин №100 от 06.02.2020</t>
  </si>
  <si>
    <t>ИП Шубин №23072020-147 от 23.07.2020</t>
  </si>
  <si>
    <t>Комус №3/2020 от 11.06.2020</t>
  </si>
  <si>
    <t>ООО МБС д-р № 2018-36 от 04.09.2018</t>
  </si>
  <si>
    <t>ООО МБС №2020-20 от 23.01.2020</t>
  </si>
  <si>
    <t xml:space="preserve">ООО Ньютекс д-р №017-58 </t>
  </si>
  <si>
    <t>нет данных</t>
  </si>
  <si>
    <t>ООО "Комус-Петербург" д-р № б/н от 02.02.2010</t>
  </si>
  <si>
    <t>ООО "Электроника" д-р № 1501/2010 от 15.01.2010</t>
  </si>
  <si>
    <t>ООО "Комус-Петербург" д-р №971309 от 10.04.2010</t>
  </si>
  <si>
    <t>ИП Котов И.В. Д-р № 16 от 08.04.2010</t>
  </si>
  <si>
    <t>ООО "Электроника" д-р № 1305/2010 от 13.05.2010</t>
  </si>
  <si>
    <t>ИП Котов И.В. Д-р № 34 от 02.08.2010</t>
  </si>
  <si>
    <t>дизельный генератор SKAT УГД 5500Е</t>
  </si>
  <si>
    <t>ГКУЛО "Ленинградская областная противопожарная-спасательная служба" д-р № 1 от 29.04.2013</t>
  </si>
  <si>
    <t xml:space="preserve">ООО "Электроника" д-р № 06281/2013 от 28.06.2013 </t>
  </si>
  <si>
    <t>ООО "Комус-Петербург" д-р № б/н от 23.10.2013</t>
  </si>
  <si>
    <t>ООО "АлиГри" Муниципальный контракт № 0145300011113000003 от 22.11.2013</t>
  </si>
  <si>
    <t>ИП Николаева Р.В. Д-р № 19 от 14.08.2012</t>
  </si>
  <si>
    <t>ИП Николаева Р.В. Д-р № 20 от 14.08.2012</t>
  </si>
  <si>
    <t>ИП Николаева Р.В. Д-р № 21 от 14.08.2012</t>
  </si>
  <si>
    <t>ООО "Ваш Дом" д-р № 162 от 14.06.2012</t>
  </si>
  <si>
    <t>ООО "Админ-Сервис" д-р № 25041/2014 от 25.04.2014</t>
  </si>
  <si>
    <t xml:space="preserve">ООО "Али Гри" д-р №10 от 04.04.2014 </t>
  </si>
  <si>
    <t>ИП Покидько д-р от 09.04.2014</t>
  </si>
  <si>
    <t>ООО "Админ-Сервис" д-р №10054/2016</t>
  </si>
  <si>
    <t xml:space="preserve"> -</t>
  </si>
  <si>
    <t>ООО "ВИРА" Муниципальный контракт № 0145300011120000006 от 14.09.2020</t>
  </si>
  <si>
    <t>передано от ЛМР</t>
  </si>
  <si>
    <t>ООО "ВИРА" Муниципальный контракт № 0145300011120000001 от 27.03.2020</t>
  </si>
  <si>
    <t>ООО Виджиарт от 12.04.2015</t>
  </si>
  <si>
    <t>Сведения о балансовой стоимости недвижимого имущества и начисленной амортизации (износе) (рублей)</t>
  </si>
  <si>
    <t>Сведения о кадастровой стоимости недвижимого имущества (рублей)</t>
  </si>
  <si>
    <t xml:space="preserve"> - </t>
  </si>
  <si>
    <t>Муниципальное учреждение "Культурно-досуговый центр"</t>
  </si>
  <si>
    <t>ОГРН 1064710002774 от 03.03.2006</t>
  </si>
  <si>
    <t>устав Муниципального учреждения "Культурно-досуговый центр" от 05.04.2012</t>
  </si>
  <si>
    <t>Остаточная стоимость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</si>
</sst>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\-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2" fillId="2" borderId="4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0" xfId="0" applyFont="1"/>
    <xf numFmtId="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4" fillId="0" borderId="4" xfId="0" applyFon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 vertical="top" wrapText="1" indent="6"/>
    </xf>
    <xf numFmtId="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0" xfId="0" applyFont="1" applyFill="1"/>
    <xf numFmtId="0" fontId="8" fillId="3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 indent="6"/>
    </xf>
    <xf numFmtId="4" fontId="8" fillId="3" borderId="6" xfId="0" applyNumberFormat="1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0"/>
  <sheetViews>
    <sheetView topLeftCell="A193" workbookViewId="0">
      <selection sqref="A1:K320"/>
    </sheetView>
  </sheetViews>
  <sheetFormatPr defaultRowHeight="12.75" x14ac:dyDescent="0.2"/>
  <cols>
    <col min="1" max="1" width="5.7109375" style="52" customWidth="1"/>
    <col min="2" max="2" width="16.140625" style="1" customWidth="1"/>
    <col min="3" max="3" width="21.7109375" style="1" customWidth="1"/>
    <col min="4" max="4" width="19" style="1" customWidth="1"/>
    <col min="5" max="5" width="15.140625" style="1" customWidth="1"/>
    <col min="6" max="6" width="28.85546875" style="53" customWidth="1"/>
    <col min="7" max="7" width="13.28515625" style="53" customWidth="1"/>
    <col min="8" max="8" width="13.42578125" style="1" customWidth="1"/>
    <col min="9" max="9" width="37.42578125" style="1" customWidth="1"/>
    <col min="10" max="10" width="16.140625" style="1" customWidth="1"/>
    <col min="11" max="11" width="14" style="1" customWidth="1"/>
    <col min="12" max="12" width="19.5703125" style="1" hidden="1" customWidth="1"/>
    <col min="13" max="13" width="13.140625" style="1" customWidth="1"/>
    <col min="14" max="16384" width="9.140625" style="1"/>
  </cols>
  <sheetData>
    <row r="1" spans="1:12" x14ac:dyDescent="0.2">
      <c r="I1" s="78" t="s">
        <v>504</v>
      </c>
      <c r="J1" s="78"/>
      <c r="K1" s="78"/>
    </row>
    <row r="2" spans="1:12" x14ac:dyDescent="0.2">
      <c r="I2" s="78" t="s">
        <v>505</v>
      </c>
      <c r="J2" s="78"/>
      <c r="K2" s="78"/>
    </row>
    <row r="3" spans="1:12" x14ac:dyDescent="0.2">
      <c r="I3" s="78" t="s">
        <v>506</v>
      </c>
      <c r="J3" s="78"/>
      <c r="K3" s="78"/>
    </row>
    <row r="4" spans="1:12" x14ac:dyDescent="0.2">
      <c r="I4" s="78"/>
      <c r="J4" s="78"/>
      <c r="K4" s="78"/>
    </row>
    <row r="5" spans="1:12" ht="20.25" x14ac:dyDescent="0.3">
      <c r="A5" s="80" t="s">
        <v>507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2"/>
      <c r="B6" s="13"/>
      <c r="C6" s="13"/>
      <c r="D6" s="13"/>
      <c r="E6" s="13"/>
      <c r="F6" s="63"/>
      <c r="G6" s="13"/>
      <c r="H6" s="13"/>
      <c r="I6" s="13"/>
      <c r="J6" s="13"/>
      <c r="K6" s="13"/>
    </row>
    <row r="7" spans="1:12" ht="18.75" x14ac:dyDescent="0.2">
      <c r="A7" s="79" t="s">
        <v>508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2" ht="212.25" customHeight="1" x14ac:dyDescent="0.2">
      <c r="A8" s="14" t="s">
        <v>323</v>
      </c>
      <c r="B8" s="15" t="s">
        <v>171</v>
      </c>
      <c r="C8" s="16" t="s">
        <v>172</v>
      </c>
      <c r="D8" s="16" t="s">
        <v>173</v>
      </c>
      <c r="E8" s="16" t="s">
        <v>174</v>
      </c>
      <c r="F8" s="17" t="s">
        <v>850</v>
      </c>
      <c r="G8" s="17" t="s">
        <v>851</v>
      </c>
      <c r="H8" s="16" t="s">
        <v>177</v>
      </c>
      <c r="I8" s="16" t="s">
        <v>178</v>
      </c>
      <c r="J8" s="16" t="s">
        <v>179</v>
      </c>
      <c r="K8" s="16" t="s">
        <v>180</v>
      </c>
    </row>
    <row r="9" spans="1:12" ht="31.5" customHeight="1" x14ac:dyDescent="0.2">
      <c r="A9" s="18"/>
      <c r="B9" s="91" t="s">
        <v>233</v>
      </c>
      <c r="C9" s="91"/>
      <c r="D9" s="91"/>
      <c r="E9" s="91"/>
      <c r="F9" s="91"/>
      <c r="G9" s="91"/>
      <c r="H9" s="91"/>
      <c r="I9" s="91"/>
      <c r="J9" s="91"/>
      <c r="K9" s="92"/>
    </row>
    <row r="10" spans="1:12" ht="63.75" customHeight="1" x14ac:dyDescent="0.2">
      <c r="A10" s="18">
        <v>1</v>
      </c>
      <c r="B10" s="19" t="s">
        <v>0</v>
      </c>
      <c r="C10" s="2" t="s">
        <v>1</v>
      </c>
      <c r="D10" s="2" t="s">
        <v>2</v>
      </c>
      <c r="E10" s="2">
        <v>42</v>
      </c>
      <c r="F10" s="20">
        <f>(E10*2.2993796)*1000</f>
        <v>96573.943200000009</v>
      </c>
      <c r="G10" s="20">
        <v>234359.16</v>
      </c>
      <c r="H10" s="21">
        <v>43983</v>
      </c>
      <c r="I10" s="2" t="s">
        <v>263</v>
      </c>
      <c r="J10" s="2" t="s">
        <v>181</v>
      </c>
      <c r="K10" s="2" t="s">
        <v>193</v>
      </c>
      <c r="L10" s="1" t="s">
        <v>133</v>
      </c>
    </row>
    <row r="11" spans="1:12" ht="51.75" customHeight="1" x14ac:dyDescent="0.2">
      <c r="A11" s="18">
        <v>2</v>
      </c>
      <c r="B11" s="19" t="s">
        <v>0</v>
      </c>
      <c r="C11" s="2" t="s">
        <v>3</v>
      </c>
      <c r="D11" s="2" t="s">
        <v>4</v>
      </c>
      <c r="E11" s="2">
        <v>44.2</v>
      </c>
      <c r="F11" s="20">
        <f>(E11*2.2993796)*1000</f>
        <v>101632.57832</v>
      </c>
      <c r="G11" s="20">
        <v>246635.12</v>
      </c>
      <c r="H11" s="21">
        <v>43983</v>
      </c>
      <c r="I11" s="2" t="s">
        <v>264</v>
      </c>
      <c r="J11" s="2" t="s">
        <v>181</v>
      </c>
      <c r="K11" s="2" t="s">
        <v>193</v>
      </c>
    </row>
    <row r="12" spans="1:12" ht="51.75" customHeight="1" x14ac:dyDescent="0.2">
      <c r="A12" s="18">
        <v>3</v>
      </c>
      <c r="B12" s="22" t="s">
        <v>87</v>
      </c>
      <c r="C12" s="2" t="s">
        <v>5</v>
      </c>
      <c r="D12" s="2" t="s">
        <v>6</v>
      </c>
      <c r="E12" s="2">
        <v>41.2</v>
      </c>
      <c r="F12" s="20">
        <f>(E12*2.2993796)*1000</f>
        <v>94734.439520000014</v>
      </c>
      <c r="G12" s="20">
        <v>229895.18</v>
      </c>
      <c r="H12" s="21">
        <v>44236</v>
      </c>
      <c r="I12" s="2" t="s">
        <v>266</v>
      </c>
      <c r="J12" s="2" t="s">
        <v>181</v>
      </c>
      <c r="K12" s="2" t="s">
        <v>193</v>
      </c>
      <c r="L12" s="1" t="s">
        <v>134</v>
      </c>
    </row>
    <row r="13" spans="1:12" ht="51.75" customHeight="1" x14ac:dyDescent="0.2">
      <c r="A13" s="18">
        <v>4</v>
      </c>
      <c r="B13" s="19" t="s">
        <v>0</v>
      </c>
      <c r="C13" s="2" t="s">
        <v>7</v>
      </c>
      <c r="D13" s="2" t="s">
        <v>8</v>
      </c>
      <c r="E13" s="2">
        <v>43.9</v>
      </c>
      <c r="F13" s="20">
        <f>(E13*2.2993796)*1000</f>
        <v>100942.76443999998</v>
      </c>
      <c r="G13" s="20">
        <v>244961.12</v>
      </c>
      <c r="H13" s="21">
        <v>43983</v>
      </c>
      <c r="I13" s="2" t="s">
        <v>265</v>
      </c>
      <c r="J13" s="2" t="s">
        <v>181</v>
      </c>
      <c r="K13" s="2" t="s">
        <v>193</v>
      </c>
      <c r="L13" s="1" t="s">
        <v>135</v>
      </c>
    </row>
    <row r="14" spans="1:12" ht="51.75" customHeight="1" x14ac:dyDescent="0.2">
      <c r="A14" s="18">
        <v>5</v>
      </c>
      <c r="B14" s="19" t="s">
        <v>0</v>
      </c>
      <c r="C14" s="2" t="s">
        <v>9</v>
      </c>
      <c r="D14" s="2" t="s">
        <v>10</v>
      </c>
      <c r="E14" s="2">
        <v>30.8</v>
      </c>
      <c r="F14" s="20">
        <f>(E14*2.43949716)*1000</f>
        <v>75136.512528000007</v>
      </c>
      <c r="G14" s="20">
        <v>171863.38</v>
      </c>
      <c r="H14" s="21">
        <v>43829</v>
      </c>
      <c r="I14" s="2" t="s">
        <v>267</v>
      </c>
      <c r="J14" s="2" t="s">
        <v>181</v>
      </c>
      <c r="K14" s="2" t="s">
        <v>193</v>
      </c>
    </row>
    <row r="15" spans="1:12" ht="51.75" customHeight="1" x14ac:dyDescent="0.2">
      <c r="A15" s="18">
        <v>6</v>
      </c>
      <c r="B15" s="19" t="s">
        <v>0</v>
      </c>
      <c r="C15" s="2" t="s">
        <v>11</v>
      </c>
      <c r="D15" s="2" t="s">
        <v>12</v>
      </c>
      <c r="E15" s="2">
        <v>43.9</v>
      </c>
      <c r="F15" s="20">
        <f>(E15*2.43949716)*1000</f>
        <v>107093.925324</v>
      </c>
      <c r="G15" s="20">
        <v>244961.12</v>
      </c>
      <c r="H15" s="21">
        <v>43827</v>
      </c>
      <c r="I15" s="2" t="s">
        <v>268</v>
      </c>
      <c r="J15" s="2" t="s">
        <v>181</v>
      </c>
      <c r="K15" s="2" t="s">
        <v>193</v>
      </c>
      <c r="L15" s="1" t="s">
        <v>136</v>
      </c>
    </row>
    <row r="16" spans="1:12" ht="51.75" customHeight="1" x14ac:dyDescent="0.2">
      <c r="A16" s="18">
        <v>7</v>
      </c>
      <c r="B16" s="19" t="s">
        <v>0</v>
      </c>
      <c r="C16" s="2" t="s">
        <v>13</v>
      </c>
      <c r="D16" s="2" t="s">
        <v>14</v>
      </c>
      <c r="E16" s="2">
        <v>44.1</v>
      </c>
      <c r="F16" s="20">
        <f>(E16*6.91800995)*1000</f>
        <v>305084.23879500001</v>
      </c>
      <c r="G16" s="20">
        <v>246077.12</v>
      </c>
      <c r="H16" s="21">
        <v>43983</v>
      </c>
      <c r="I16" s="2" t="s">
        <v>269</v>
      </c>
      <c r="J16" s="2" t="s">
        <v>181</v>
      </c>
      <c r="K16" s="2" t="s">
        <v>193</v>
      </c>
      <c r="L16" s="1" t="s">
        <v>137</v>
      </c>
    </row>
    <row r="17" spans="1:12" ht="63" customHeight="1" x14ac:dyDescent="0.2">
      <c r="A17" s="18">
        <v>8</v>
      </c>
      <c r="B17" s="19" t="s">
        <v>0</v>
      </c>
      <c r="C17" s="2" t="s">
        <v>15</v>
      </c>
      <c r="D17" s="2" t="s">
        <v>16</v>
      </c>
      <c r="E17" s="2">
        <v>47.1</v>
      </c>
      <c r="F17" s="20">
        <f>(E17*6.91800995024)*1000</f>
        <v>325838.26865630405</v>
      </c>
      <c r="G17" s="20">
        <v>262817.06</v>
      </c>
      <c r="H17" s="21">
        <v>43983</v>
      </c>
      <c r="I17" s="2" t="s">
        <v>270</v>
      </c>
      <c r="J17" s="2" t="s">
        <v>181</v>
      </c>
      <c r="K17" s="2" t="s">
        <v>193</v>
      </c>
      <c r="L17" s="1" t="s">
        <v>138</v>
      </c>
    </row>
    <row r="18" spans="1:12" ht="78.75" customHeight="1" x14ac:dyDescent="0.2">
      <c r="A18" s="18">
        <v>9</v>
      </c>
      <c r="B18" s="19" t="s">
        <v>0</v>
      </c>
      <c r="C18" s="2" t="s">
        <v>17</v>
      </c>
      <c r="D18" s="2" t="s">
        <v>18</v>
      </c>
      <c r="E18" s="2">
        <v>47.1</v>
      </c>
      <c r="F18" s="20">
        <f t="shared" ref="F18:F20" si="0">(E18*6.91800995024)*1000</f>
        <v>325838.26865630405</v>
      </c>
      <c r="G18" s="20">
        <v>262817.06</v>
      </c>
      <c r="H18" s="21">
        <v>43983</v>
      </c>
      <c r="I18" s="2" t="s">
        <v>271</v>
      </c>
      <c r="J18" s="2" t="s">
        <v>181</v>
      </c>
      <c r="K18" s="2" t="s">
        <v>193</v>
      </c>
      <c r="L18" s="1" t="s">
        <v>139</v>
      </c>
    </row>
    <row r="19" spans="1:12" ht="73.5" customHeight="1" x14ac:dyDescent="0.2">
      <c r="A19" s="18">
        <v>10</v>
      </c>
      <c r="B19" s="19" t="s">
        <v>0</v>
      </c>
      <c r="C19" s="2" t="s">
        <v>19</v>
      </c>
      <c r="D19" s="2" t="s">
        <v>20</v>
      </c>
      <c r="E19" s="2">
        <v>44.2</v>
      </c>
      <c r="F19" s="20">
        <f t="shared" si="0"/>
        <v>305776.03980060801</v>
      </c>
      <c r="G19" s="20">
        <v>246635.12</v>
      </c>
      <c r="H19" s="21">
        <v>43983</v>
      </c>
      <c r="I19" s="2" t="s">
        <v>273</v>
      </c>
      <c r="J19" s="2" t="s">
        <v>181</v>
      </c>
      <c r="K19" s="2" t="s">
        <v>193</v>
      </c>
      <c r="L19" s="1" t="s">
        <v>140</v>
      </c>
    </row>
    <row r="20" spans="1:12" ht="63" customHeight="1" x14ac:dyDescent="0.2">
      <c r="A20" s="18">
        <v>11</v>
      </c>
      <c r="B20" s="19" t="s">
        <v>0</v>
      </c>
      <c r="C20" s="2" t="s">
        <v>21</v>
      </c>
      <c r="D20" s="2" t="s">
        <v>22</v>
      </c>
      <c r="E20" s="2">
        <v>61.7</v>
      </c>
      <c r="F20" s="20">
        <f>(E20*6.91800995024)*1000</f>
        <v>426841.213929808</v>
      </c>
      <c r="G20" s="20">
        <v>344284.77</v>
      </c>
      <c r="H20" s="21">
        <v>44168</v>
      </c>
      <c r="I20" s="2" t="s">
        <v>274</v>
      </c>
      <c r="J20" s="2" t="s">
        <v>181</v>
      </c>
      <c r="K20" s="2" t="s">
        <v>193</v>
      </c>
      <c r="L20" s="1" t="s">
        <v>141</v>
      </c>
    </row>
    <row r="21" spans="1:12" ht="76.5" customHeight="1" x14ac:dyDescent="0.2">
      <c r="A21" s="18">
        <v>12</v>
      </c>
      <c r="B21" s="19" t="s">
        <v>0</v>
      </c>
      <c r="C21" s="2" t="s">
        <v>23</v>
      </c>
      <c r="D21" s="2" t="s">
        <v>24</v>
      </c>
      <c r="E21" s="2">
        <v>43.8</v>
      </c>
      <c r="F21" s="20">
        <f>(E21*4.34420422249)*1000</f>
        <v>190276.144945062</v>
      </c>
      <c r="G21" s="20">
        <v>244403.12</v>
      </c>
      <c r="H21" s="21">
        <v>43984</v>
      </c>
      <c r="I21" s="2" t="s">
        <v>275</v>
      </c>
      <c r="J21" s="2" t="s">
        <v>181</v>
      </c>
      <c r="K21" s="2" t="s">
        <v>193</v>
      </c>
      <c r="L21" s="1" t="s">
        <v>142</v>
      </c>
    </row>
    <row r="22" spans="1:12" ht="64.5" customHeight="1" x14ac:dyDescent="0.2">
      <c r="A22" s="18">
        <v>13</v>
      </c>
      <c r="B22" s="19" t="s">
        <v>0</v>
      </c>
      <c r="C22" s="2" t="s">
        <v>25</v>
      </c>
      <c r="D22" s="2" t="s">
        <v>26</v>
      </c>
      <c r="E22" s="2">
        <v>47.1</v>
      </c>
      <c r="F22" s="20">
        <f t="shared" ref="F22:F29" si="1">(E22*4.34420422249)*1000</f>
        <v>204612.01887927903</v>
      </c>
      <c r="G22" s="20">
        <v>262817.06</v>
      </c>
      <c r="H22" s="21">
        <v>43984</v>
      </c>
      <c r="I22" s="2" t="s">
        <v>276</v>
      </c>
      <c r="J22" s="2" t="s">
        <v>181</v>
      </c>
      <c r="K22" s="2" t="s">
        <v>193</v>
      </c>
      <c r="L22" s="1" t="s">
        <v>143</v>
      </c>
    </row>
    <row r="23" spans="1:12" ht="64.5" customHeight="1" x14ac:dyDescent="0.2">
      <c r="A23" s="18">
        <v>14</v>
      </c>
      <c r="B23" s="19" t="s">
        <v>0</v>
      </c>
      <c r="C23" s="2" t="s">
        <v>27</v>
      </c>
      <c r="D23" s="2" t="s">
        <v>28</v>
      </c>
      <c r="E23" s="2">
        <v>44</v>
      </c>
      <c r="F23" s="20">
        <f t="shared" si="1"/>
        <v>191144.98578955999</v>
      </c>
      <c r="G23" s="20">
        <v>245519.12</v>
      </c>
      <c r="H23" s="21">
        <v>43984</v>
      </c>
      <c r="I23" s="2" t="s">
        <v>277</v>
      </c>
      <c r="J23" s="2" t="s">
        <v>181</v>
      </c>
      <c r="K23" s="2" t="s">
        <v>193</v>
      </c>
      <c r="L23" s="1" t="s">
        <v>144</v>
      </c>
    </row>
    <row r="24" spans="1:12" ht="64.5" customHeight="1" x14ac:dyDescent="0.2">
      <c r="A24" s="18">
        <v>15</v>
      </c>
      <c r="B24" s="19" t="s">
        <v>0</v>
      </c>
      <c r="C24" s="2" t="s">
        <v>29</v>
      </c>
      <c r="D24" s="2" t="s">
        <v>30</v>
      </c>
      <c r="E24" s="2">
        <v>44</v>
      </c>
      <c r="F24" s="20">
        <f t="shared" si="1"/>
        <v>191144.98578955999</v>
      </c>
      <c r="G24" s="20">
        <v>245519.12</v>
      </c>
      <c r="H24" s="21">
        <v>42101</v>
      </c>
      <c r="I24" s="2" t="s">
        <v>278</v>
      </c>
      <c r="J24" s="2" t="s">
        <v>181</v>
      </c>
      <c r="K24" s="2" t="s">
        <v>193</v>
      </c>
    </row>
    <row r="25" spans="1:12" ht="64.5" customHeight="1" x14ac:dyDescent="0.2">
      <c r="A25" s="18">
        <v>16</v>
      </c>
      <c r="B25" s="19" t="s">
        <v>0</v>
      </c>
      <c r="C25" s="2" t="s">
        <v>31</v>
      </c>
      <c r="D25" s="2" t="s">
        <v>32</v>
      </c>
      <c r="E25" s="2">
        <v>61.9</v>
      </c>
      <c r="F25" s="20">
        <f t="shared" si="1"/>
        <v>268906.24137213099</v>
      </c>
      <c r="G25" s="20">
        <v>345400.76</v>
      </c>
      <c r="H25" s="21">
        <v>43985</v>
      </c>
      <c r="I25" s="2" t="s">
        <v>279</v>
      </c>
      <c r="J25" s="2" t="s">
        <v>181</v>
      </c>
      <c r="K25" s="2" t="s">
        <v>193</v>
      </c>
      <c r="L25" s="1" t="s">
        <v>145</v>
      </c>
    </row>
    <row r="26" spans="1:12" ht="64.5" customHeight="1" x14ac:dyDescent="0.2">
      <c r="A26" s="18">
        <v>17</v>
      </c>
      <c r="B26" s="19" t="s">
        <v>0</v>
      </c>
      <c r="C26" s="2" t="s">
        <v>33</v>
      </c>
      <c r="D26" s="2" t="s">
        <v>34</v>
      </c>
      <c r="E26" s="2">
        <v>61.9</v>
      </c>
      <c r="F26" s="20">
        <f t="shared" si="1"/>
        <v>268906.24137213099</v>
      </c>
      <c r="G26" s="20">
        <v>345400.76</v>
      </c>
      <c r="H26" s="21">
        <v>43986</v>
      </c>
      <c r="I26" s="2" t="s">
        <v>280</v>
      </c>
      <c r="J26" s="2" t="s">
        <v>181</v>
      </c>
      <c r="K26" s="2" t="s">
        <v>193</v>
      </c>
      <c r="L26" s="1" t="s">
        <v>146</v>
      </c>
    </row>
    <row r="27" spans="1:12" ht="64.5" customHeight="1" x14ac:dyDescent="0.2">
      <c r="A27" s="18">
        <v>18</v>
      </c>
      <c r="B27" s="19" t="s">
        <v>0</v>
      </c>
      <c r="C27" s="2" t="s">
        <v>35</v>
      </c>
      <c r="D27" s="2" t="s">
        <v>36</v>
      </c>
      <c r="E27" s="2">
        <v>43.7</v>
      </c>
      <c r="F27" s="20">
        <f t="shared" si="1"/>
        <v>189841.72452281302</v>
      </c>
      <c r="G27" s="20">
        <v>243845.13</v>
      </c>
      <c r="H27" s="21">
        <v>43986</v>
      </c>
      <c r="I27" s="2" t="s">
        <v>281</v>
      </c>
      <c r="J27" s="2" t="s">
        <v>181</v>
      </c>
      <c r="K27" s="2" t="s">
        <v>193</v>
      </c>
      <c r="L27" s="1" t="s">
        <v>147</v>
      </c>
    </row>
    <row r="28" spans="1:12" ht="60.75" customHeight="1" x14ac:dyDescent="0.2">
      <c r="A28" s="18">
        <v>19</v>
      </c>
      <c r="B28" s="19" t="s">
        <v>0</v>
      </c>
      <c r="C28" s="2" t="s">
        <v>37</v>
      </c>
      <c r="D28" s="2" t="s">
        <v>38</v>
      </c>
      <c r="E28" s="2">
        <v>61.9</v>
      </c>
      <c r="F28" s="20">
        <f t="shared" si="1"/>
        <v>268906.24137213099</v>
      </c>
      <c r="G28" s="20">
        <v>345400.76</v>
      </c>
      <c r="H28" s="21">
        <v>43986</v>
      </c>
      <c r="I28" s="2" t="s">
        <v>282</v>
      </c>
      <c r="J28" s="2" t="s">
        <v>181</v>
      </c>
      <c r="K28" s="2" t="s">
        <v>193</v>
      </c>
      <c r="L28" s="1" t="s">
        <v>148</v>
      </c>
    </row>
    <row r="29" spans="1:12" ht="60.75" customHeight="1" x14ac:dyDescent="0.2">
      <c r="A29" s="18">
        <v>20</v>
      </c>
      <c r="B29" s="19" t="s">
        <v>0</v>
      </c>
      <c r="C29" s="2" t="s">
        <v>39</v>
      </c>
      <c r="D29" s="2" t="s">
        <v>40</v>
      </c>
      <c r="E29" s="2">
        <v>30.2</v>
      </c>
      <c r="F29" s="20">
        <f>(E29*4.34420422249)*1000</f>
        <v>131194.96751919799</v>
      </c>
      <c r="G29" s="20">
        <v>3168515.4</v>
      </c>
      <c r="H29" s="21">
        <v>42892</v>
      </c>
      <c r="I29" s="2" t="s">
        <v>283</v>
      </c>
      <c r="J29" s="2" t="s">
        <v>181</v>
      </c>
      <c r="K29" s="2" t="s">
        <v>193</v>
      </c>
    </row>
    <row r="30" spans="1:12" ht="60.75" customHeight="1" x14ac:dyDescent="0.2">
      <c r="A30" s="18">
        <v>21</v>
      </c>
      <c r="B30" s="19" t="s">
        <v>0</v>
      </c>
      <c r="C30" s="2" t="s">
        <v>41</v>
      </c>
      <c r="D30" s="2" t="s">
        <v>42</v>
      </c>
      <c r="E30" s="2">
        <v>53.3</v>
      </c>
      <c r="F30" s="20">
        <f>(E30*7.34812082894)*1000</f>
        <v>391654.840182502</v>
      </c>
      <c r="G30" s="20">
        <v>297412.93</v>
      </c>
      <c r="H30" s="21">
        <v>43993</v>
      </c>
      <c r="I30" s="2" t="s">
        <v>284</v>
      </c>
      <c r="J30" s="2" t="s">
        <v>181</v>
      </c>
      <c r="K30" s="2" t="s">
        <v>193</v>
      </c>
      <c r="L30" s="1" t="s">
        <v>149</v>
      </c>
    </row>
    <row r="31" spans="1:12" ht="60.75" customHeight="1" x14ac:dyDescent="0.2">
      <c r="A31" s="18">
        <v>22</v>
      </c>
      <c r="B31" s="19" t="s">
        <v>0</v>
      </c>
      <c r="C31" s="2" t="s">
        <v>43</v>
      </c>
      <c r="D31" s="2" t="s">
        <v>44</v>
      </c>
      <c r="E31" s="2">
        <v>52.6</v>
      </c>
      <c r="F31" s="20">
        <f t="shared" ref="F31:F33" si="2">(E31*7.34812082894)*1000</f>
        <v>386511.15560224402</v>
      </c>
      <c r="G31" s="20">
        <v>293506.95</v>
      </c>
      <c r="H31" s="21">
        <v>43993</v>
      </c>
      <c r="I31" s="2" t="s">
        <v>285</v>
      </c>
      <c r="J31" s="2" t="s">
        <v>181</v>
      </c>
      <c r="K31" s="2" t="s">
        <v>193</v>
      </c>
      <c r="L31" s="1" t="s">
        <v>150</v>
      </c>
    </row>
    <row r="32" spans="1:12" ht="60.75" customHeight="1" x14ac:dyDescent="0.2">
      <c r="A32" s="18">
        <v>23</v>
      </c>
      <c r="B32" s="19" t="s">
        <v>0</v>
      </c>
      <c r="C32" s="2" t="s">
        <v>45</v>
      </c>
      <c r="D32" s="2" t="s">
        <v>46</v>
      </c>
      <c r="E32" s="2">
        <v>72.3</v>
      </c>
      <c r="F32" s="20">
        <f t="shared" si="2"/>
        <v>531269.13593236206</v>
      </c>
      <c r="G32" s="20">
        <v>403432.55</v>
      </c>
      <c r="H32" s="21">
        <v>43993</v>
      </c>
      <c r="I32" s="2" t="s">
        <v>286</v>
      </c>
      <c r="J32" s="2" t="s">
        <v>181</v>
      </c>
      <c r="K32" s="2" t="s">
        <v>193</v>
      </c>
      <c r="L32" s="1" t="s">
        <v>151</v>
      </c>
    </row>
    <row r="33" spans="1:12" ht="60.75" customHeight="1" x14ac:dyDescent="0.2">
      <c r="A33" s="18">
        <v>24</v>
      </c>
      <c r="B33" s="19" t="s">
        <v>0</v>
      </c>
      <c r="C33" s="2" t="s">
        <v>47</v>
      </c>
      <c r="D33" s="2" t="s">
        <v>48</v>
      </c>
      <c r="E33" s="2">
        <v>35.6</v>
      </c>
      <c r="F33" s="20">
        <f t="shared" si="2"/>
        <v>261593.10151026404</v>
      </c>
      <c r="G33" s="20">
        <v>198647.29</v>
      </c>
      <c r="H33" s="21">
        <v>43993</v>
      </c>
      <c r="I33" s="2" t="s">
        <v>287</v>
      </c>
      <c r="J33" s="2" t="s">
        <v>181</v>
      </c>
      <c r="K33" s="2" t="s">
        <v>193</v>
      </c>
      <c r="L33" s="1" t="s">
        <v>152</v>
      </c>
    </row>
    <row r="34" spans="1:12" ht="63" customHeight="1" x14ac:dyDescent="0.2">
      <c r="A34" s="18">
        <v>25</v>
      </c>
      <c r="B34" s="19" t="s">
        <v>0</v>
      </c>
      <c r="C34" s="2" t="s">
        <v>49</v>
      </c>
      <c r="D34" s="2" t="s">
        <v>50</v>
      </c>
      <c r="E34" s="2">
        <v>52.9</v>
      </c>
      <c r="F34" s="20">
        <f>(E34*7.34812082894)*1000</f>
        <v>388715.59185092599</v>
      </c>
      <c r="G34" s="20">
        <v>295180.94</v>
      </c>
      <c r="H34" s="21">
        <v>43993</v>
      </c>
      <c r="I34" s="2" t="s">
        <v>288</v>
      </c>
      <c r="J34" s="2" t="s">
        <v>181</v>
      </c>
      <c r="K34" s="2" t="s">
        <v>193</v>
      </c>
      <c r="L34" s="1" t="s">
        <v>153</v>
      </c>
    </row>
    <row r="35" spans="1:12" ht="62.25" customHeight="1" x14ac:dyDescent="0.2">
      <c r="A35" s="18">
        <v>26</v>
      </c>
      <c r="B35" s="19" t="s">
        <v>0</v>
      </c>
      <c r="C35" s="2" t="s">
        <v>51</v>
      </c>
      <c r="D35" s="2" t="s">
        <v>52</v>
      </c>
      <c r="E35" s="2">
        <v>53.3</v>
      </c>
      <c r="F35" s="20">
        <f>(E35*11.1115531415)*1000</f>
        <v>592245.78244194994</v>
      </c>
      <c r="G35" s="20">
        <v>1008773.39</v>
      </c>
      <c r="H35" s="21">
        <v>43993</v>
      </c>
      <c r="I35" s="2" t="s">
        <v>289</v>
      </c>
      <c r="J35" s="2" t="s">
        <v>181</v>
      </c>
      <c r="K35" s="2" t="s">
        <v>193</v>
      </c>
      <c r="L35" s="1" t="s">
        <v>154</v>
      </c>
    </row>
    <row r="36" spans="1:12" ht="65.25" customHeight="1" x14ac:dyDescent="0.2">
      <c r="A36" s="18">
        <v>27</v>
      </c>
      <c r="B36" s="19" t="s">
        <v>0</v>
      </c>
      <c r="C36" s="2" t="s">
        <v>53</v>
      </c>
      <c r="D36" s="2" t="s">
        <v>54</v>
      </c>
      <c r="E36" s="2">
        <v>57.3</v>
      </c>
      <c r="F36" s="20">
        <f t="shared" ref="F36:F40" si="3">(E36*11.1115531415)*1000</f>
        <v>636691.99500794988</v>
      </c>
      <c r="G36" s="20">
        <v>1059384.75</v>
      </c>
      <c r="H36" s="21">
        <v>43993</v>
      </c>
      <c r="I36" s="2" t="s">
        <v>290</v>
      </c>
      <c r="J36" s="2" t="s">
        <v>181</v>
      </c>
      <c r="K36" s="2" t="s">
        <v>193</v>
      </c>
      <c r="L36" s="1" t="s">
        <v>155</v>
      </c>
    </row>
    <row r="37" spans="1:12" ht="51.75" customHeight="1" x14ac:dyDescent="0.2">
      <c r="A37" s="18">
        <v>28</v>
      </c>
      <c r="B37" s="19" t="s">
        <v>0</v>
      </c>
      <c r="C37" s="2" t="s">
        <v>55</v>
      </c>
      <c r="D37" s="2" t="s">
        <v>56</v>
      </c>
      <c r="E37" s="2">
        <v>53.8</v>
      </c>
      <c r="F37" s="20">
        <f t="shared" si="3"/>
        <v>597801.55901269999</v>
      </c>
      <c r="G37" s="20">
        <v>1018236.55</v>
      </c>
      <c r="H37" s="21">
        <v>43993</v>
      </c>
      <c r="I37" s="2" t="s">
        <v>291</v>
      </c>
      <c r="J37" s="2" t="s">
        <v>181</v>
      </c>
      <c r="K37" s="2" t="s">
        <v>193</v>
      </c>
      <c r="L37" s="1" t="s">
        <v>156</v>
      </c>
    </row>
    <row r="38" spans="1:12" ht="51.75" customHeight="1" x14ac:dyDescent="0.2">
      <c r="A38" s="18">
        <v>29</v>
      </c>
      <c r="B38" s="19" t="s">
        <v>0</v>
      </c>
      <c r="C38" s="2" t="s">
        <v>57</v>
      </c>
      <c r="D38" s="2" t="s">
        <v>58</v>
      </c>
      <c r="E38" s="2">
        <v>53.2</v>
      </c>
      <c r="F38" s="20">
        <f t="shared" si="3"/>
        <v>591134.62712780002</v>
      </c>
      <c r="G38" s="20">
        <v>1006880.76</v>
      </c>
      <c r="H38" s="21">
        <v>43993</v>
      </c>
      <c r="I38" s="2" t="s">
        <v>292</v>
      </c>
      <c r="J38" s="2" t="s">
        <v>181</v>
      </c>
      <c r="K38" s="2" t="s">
        <v>193</v>
      </c>
      <c r="L38" s="1" t="s">
        <v>157</v>
      </c>
    </row>
    <row r="39" spans="1:12" ht="51.75" customHeight="1" x14ac:dyDescent="0.2">
      <c r="A39" s="18">
        <v>30</v>
      </c>
      <c r="B39" s="19" t="s">
        <v>0</v>
      </c>
      <c r="C39" s="2" t="s">
        <v>59</v>
      </c>
      <c r="D39" s="2" t="s">
        <v>60</v>
      </c>
      <c r="E39" s="2">
        <v>73.3</v>
      </c>
      <c r="F39" s="20">
        <f t="shared" si="3"/>
        <v>814476.84527195001</v>
      </c>
      <c r="G39" s="20">
        <v>1355198.99</v>
      </c>
      <c r="H39" s="21">
        <v>43993</v>
      </c>
      <c r="I39" s="2" t="s">
        <v>293</v>
      </c>
      <c r="J39" s="2" t="s">
        <v>181</v>
      </c>
      <c r="K39" s="2" t="s">
        <v>193</v>
      </c>
      <c r="L39" s="1" t="s">
        <v>158</v>
      </c>
    </row>
    <row r="40" spans="1:12" ht="51.75" customHeight="1" x14ac:dyDescent="0.2">
      <c r="A40" s="18">
        <v>31</v>
      </c>
      <c r="B40" s="19" t="s">
        <v>0</v>
      </c>
      <c r="C40" s="2" t="s">
        <v>61</v>
      </c>
      <c r="D40" s="2" t="s">
        <v>62</v>
      </c>
      <c r="E40" s="2">
        <v>53.3</v>
      </c>
      <c r="F40" s="20">
        <f t="shared" si="3"/>
        <v>592245.78244194994</v>
      </c>
      <c r="G40" s="20">
        <v>1008773.39</v>
      </c>
      <c r="H40" s="21">
        <v>43993</v>
      </c>
      <c r="I40" s="2" t="s">
        <v>294</v>
      </c>
      <c r="J40" s="2" t="s">
        <v>181</v>
      </c>
      <c r="K40" s="2" t="s">
        <v>193</v>
      </c>
      <c r="L40" s="1" t="s">
        <v>159</v>
      </c>
    </row>
    <row r="41" spans="1:12" ht="51.75" customHeight="1" x14ac:dyDescent="0.2">
      <c r="A41" s="18">
        <v>32</v>
      </c>
      <c r="B41" s="19" t="s">
        <v>0</v>
      </c>
      <c r="C41" s="2" t="s">
        <v>63</v>
      </c>
      <c r="D41" s="2" t="s">
        <v>64</v>
      </c>
      <c r="E41" s="2">
        <v>53.6</v>
      </c>
      <c r="F41" s="20">
        <f>(E41*13.4478482972)*1000</f>
        <v>720804.66872992006</v>
      </c>
      <c r="G41" s="20">
        <v>1014451.29</v>
      </c>
      <c r="H41" s="21">
        <v>43997</v>
      </c>
      <c r="I41" s="2" t="s">
        <v>295</v>
      </c>
      <c r="J41" s="2" t="s">
        <v>181</v>
      </c>
      <c r="K41" s="2" t="s">
        <v>193</v>
      </c>
      <c r="L41" s="1" t="s">
        <v>160</v>
      </c>
    </row>
    <row r="42" spans="1:12" ht="51.75" customHeight="1" x14ac:dyDescent="0.2">
      <c r="A42" s="18">
        <v>33</v>
      </c>
      <c r="B42" s="19" t="s">
        <v>0</v>
      </c>
      <c r="C42" s="2" t="s">
        <v>65</v>
      </c>
      <c r="D42" s="2" t="s">
        <v>66</v>
      </c>
      <c r="E42" s="2">
        <v>53.6</v>
      </c>
      <c r="F42" s="20">
        <f t="shared" ref="F42:F44" si="4">(E42*13.4478482972)*1000</f>
        <v>720804.66872992006</v>
      </c>
      <c r="G42" s="20">
        <v>1014451.29</v>
      </c>
      <c r="H42" s="21">
        <v>43993</v>
      </c>
      <c r="I42" s="2" t="s">
        <v>296</v>
      </c>
      <c r="J42" s="2" t="s">
        <v>181</v>
      </c>
      <c r="K42" s="2" t="s">
        <v>193</v>
      </c>
      <c r="L42" s="1" t="s">
        <v>161</v>
      </c>
    </row>
    <row r="43" spans="1:12" ht="51.75" customHeight="1" x14ac:dyDescent="0.2">
      <c r="A43" s="18">
        <v>34</v>
      </c>
      <c r="B43" s="19" t="s">
        <v>0</v>
      </c>
      <c r="C43" s="2" t="s">
        <v>67</v>
      </c>
      <c r="D43" s="2" t="s">
        <v>68</v>
      </c>
      <c r="E43" s="2">
        <v>53.7</v>
      </c>
      <c r="F43" s="20">
        <f t="shared" si="4"/>
        <v>722149.4535596401</v>
      </c>
      <c r="G43" s="20">
        <v>1016343.92</v>
      </c>
      <c r="H43" s="21">
        <v>43993</v>
      </c>
      <c r="I43" s="2" t="s">
        <v>297</v>
      </c>
      <c r="J43" s="2" t="s">
        <v>181</v>
      </c>
      <c r="K43" s="2" t="s">
        <v>193</v>
      </c>
      <c r="L43" s="1" t="s">
        <v>162</v>
      </c>
    </row>
    <row r="44" spans="1:12" ht="51.75" customHeight="1" x14ac:dyDescent="0.2">
      <c r="A44" s="18">
        <v>35</v>
      </c>
      <c r="B44" s="19" t="s">
        <v>0</v>
      </c>
      <c r="C44" s="2" t="s">
        <v>69</v>
      </c>
      <c r="D44" s="2" t="s">
        <v>70</v>
      </c>
      <c r="E44" s="2">
        <v>53.7</v>
      </c>
      <c r="F44" s="20">
        <f t="shared" si="4"/>
        <v>722149.4535596401</v>
      </c>
      <c r="G44" s="20">
        <v>1016343.92</v>
      </c>
      <c r="H44" s="21">
        <v>43993</v>
      </c>
      <c r="I44" s="2" t="s">
        <v>298</v>
      </c>
      <c r="J44" s="2" t="s">
        <v>181</v>
      </c>
      <c r="K44" s="2" t="s">
        <v>193</v>
      </c>
      <c r="L44" s="1" t="s">
        <v>163</v>
      </c>
    </row>
    <row r="45" spans="1:12" ht="51.75" customHeight="1" x14ac:dyDescent="0.2">
      <c r="A45" s="18">
        <v>36</v>
      </c>
      <c r="B45" s="19" t="s">
        <v>0</v>
      </c>
      <c r="C45" s="2" t="s">
        <v>71</v>
      </c>
      <c r="D45" s="2" t="s">
        <v>72</v>
      </c>
      <c r="E45" s="2">
        <v>56.7</v>
      </c>
      <c r="F45" s="20">
        <f>(E45*12.1318617087)*1000</f>
        <v>687876.55888329004</v>
      </c>
      <c r="G45" s="20">
        <v>316384.87</v>
      </c>
      <c r="H45" s="21">
        <v>44019</v>
      </c>
      <c r="I45" s="2" t="s">
        <v>299</v>
      </c>
      <c r="J45" s="2" t="s">
        <v>181</v>
      </c>
      <c r="K45" s="2" t="s">
        <v>193</v>
      </c>
      <c r="L45" s="1" t="s">
        <v>164</v>
      </c>
    </row>
    <row r="46" spans="1:12" s="27" customFormat="1" ht="51.75" hidden="1" customHeight="1" x14ac:dyDescent="0.2">
      <c r="A46" s="23"/>
      <c r="B46" s="24"/>
      <c r="C46" s="3" t="s">
        <v>272</v>
      </c>
      <c r="D46" s="3"/>
      <c r="E46" s="3"/>
      <c r="F46" s="20">
        <f t="shared" ref="F46:F49" si="5">(E46*12.1318617087)*1000</f>
        <v>0</v>
      </c>
      <c r="G46" s="25"/>
      <c r="H46" s="26"/>
      <c r="I46" s="3"/>
      <c r="J46" s="3"/>
      <c r="K46" s="2" t="s">
        <v>193</v>
      </c>
    </row>
    <row r="47" spans="1:12" ht="51.75" customHeight="1" x14ac:dyDescent="0.2">
      <c r="A47" s="18">
        <v>37</v>
      </c>
      <c r="B47" s="19" t="s">
        <v>0</v>
      </c>
      <c r="C47" s="2" t="s">
        <v>73</v>
      </c>
      <c r="D47" s="2" t="s">
        <v>74</v>
      </c>
      <c r="E47" s="2">
        <v>56.7</v>
      </c>
      <c r="F47" s="20">
        <f t="shared" si="5"/>
        <v>687876.55888329004</v>
      </c>
      <c r="G47" s="20">
        <v>31684.87</v>
      </c>
      <c r="H47" s="21">
        <v>43997</v>
      </c>
      <c r="I47" s="2" t="s">
        <v>300</v>
      </c>
      <c r="J47" s="2" t="s">
        <v>181</v>
      </c>
      <c r="K47" s="2" t="s">
        <v>193</v>
      </c>
      <c r="L47" s="1" t="s">
        <v>165</v>
      </c>
    </row>
    <row r="48" spans="1:12" ht="60" customHeight="1" x14ac:dyDescent="0.2">
      <c r="A48" s="18">
        <v>38</v>
      </c>
      <c r="B48" s="19" t="s">
        <v>0</v>
      </c>
      <c r="C48" s="2" t="s">
        <v>75</v>
      </c>
      <c r="D48" s="2" t="s">
        <v>76</v>
      </c>
      <c r="E48" s="2">
        <v>53.1</v>
      </c>
      <c r="F48" s="20">
        <f t="shared" si="5"/>
        <v>644201.8567319701</v>
      </c>
      <c r="G48" s="20">
        <v>296296.94</v>
      </c>
      <c r="H48" s="21">
        <v>44020</v>
      </c>
      <c r="I48" s="2" t="s">
        <v>301</v>
      </c>
      <c r="J48" s="2" t="s">
        <v>181</v>
      </c>
      <c r="K48" s="2" t="s">
        <v>193</v>
      </c>
      <c r="L48" s="1" t="s">
        <v>166</v>
      </c>
    </row>
    <row r="49" spans="1:13" ht="59.25" customHeight="1" x14ac:dyDescent="0.2">
      <c r="A49" s="18">
        <v>39</v>
      </c>
      <c r="B49" s="19" t="s">
        <v>0</v>
      </c>
      <c r="C49" s="2" t="s">
        <v>77</v>
      </c>
      <c r="D49" s="2" t="s">
        <v>78</v>
      </c>
      <c r="E49" s="2">
        <v>73.5</v>
      </c>
      <c r="F49" s="20">
        <f t="shared" si="5"/>
        <v>891691.83558945009</v>
      </c>
      <c r="G49" s="20">
        <v>410128.53</v>
      </c>
      <c r="H49" s="21">
        <v>43997</v>
      </c>
      <c r="I49" s="2" t="s">
        <v>302</v>
      </c>
      <c r="J49" s="2" t="s">
        <v>181</v>
      </c>
      <c r="K49" s="2" t="s">
        <v>193</v>
      </c>
      <c r="L49" s="1" t="s">
        <v>167</v>
      </c>
    </row>
    <row r="50" spans="1:13" ht="66" customHeight="1" x14ac:dyDescent="0.2">
      <c r="A50" s="18">
        <v>40</v>
      </c>
      <c r="B50" s="19" t="s">
        <v>0</v>
      </c>
      <c r="C50" s="2" t="s">
        <v>79</v>
      </c>
      <c r="D50" s="2" t="s">
        <v>80</v>
      </c>
      <c r="E50" s="2">
        <v>71.7</v>
      </c>
      <c r="F50" s="20">
        <f>(E50*16.7310997539)*1000</f>
        <v>1199619.8523546299</v>
      </c>
      <c r="G50" s="20">
        <v>1364783.69</v>
      </c>
      <c r="H50" s="21">
        <v>43999</v>
      </c>
      <c r="I50" s="2" t="s">
        <v>303</v>
      </c>
      <c r="J50" s="2" t="s">
        <v>181</v>
      </c>
      <c r="K50" s="2" t="s">
        <v>193</v>
      </c>
      <c r="L50" s="1" t="s">
        <v>138</v>
      </c>
    </row>
    <row r="51" spans="1:13" ht="64.5" customHeight="1" x14ac:dyDescent="0.2">
      <c r="A51" s="18">
        <v>41</v>
      </c>
      <c r="B51" s="19" t="s">
        <v>0</v>
      </c>
      <c r="C51" s="2" t="s">
        <v>81</v>
      </c>
      <c r="D51" s="2" t="s">
        <v>82</v>
      </c>
      <c r="E51" s="2">
        <v>72.099999999999994</v>
      </c>
      <c r="F51" s="20">
        <f t="shared" ref="F51:F52" si="6">(E51*16.7310997539)*1000</f>
        <v>1206312.29225619</v>
      </c>
      <c r="G51" s="20">
        <v>1372397.54</v>
      </c>
      <c r="H51" s="21">
        <v>43999</v>
      </c>
      <c r="I51" s="2" t="s">
        <v>304</v>
      </c>
      <c r="J51" s="2" t="s">
        <v>181</v>
      </c>
      <c r="K51" s="2" t="s">
        <v>193</v>
      </c>
      <c r="L51" s="1" t="s">
        <v>168</v>
      </c>
    </row>
    <row r="52" spans="1:13" ht="63.75" customHeight="1" x14ac:dyDescent="0.2">
      <c r="A52" s="18">
        <v>42</v>
      </c>
      <c r="B52" s="19" t="s">
        <v>0</v>
      </c>
      <c r="C52" s="2" t="s">
        <v>83</v>
      </c>
      <c r="D52" s="2" t="s">
        <v>84</v>
      </c>
      <c r="E52" s="2">
        <v>71.8</v>
      </c>
      <c r="F52" s="20">
        <f t="shared" si="6"/>
        <v>1201292.96233002</v>
      </c>
      <c r="G52" s="20">
        <v>1372397.54</v>
      </c>
      <c r="H52" s="21">
        <v>43999</v>
      </c>
      <c r="I52" s="2" t="s">
        <v>305</v>
      </c>
      <c r="J52" s="2" t="s">
        <v>181</v>
      </c>
      <c r="K52" s="2" t="s">
        <v>193</v>
      </c>
      <c r="L52" s="1" t="s">
        <v>169</v>
      </c>
    </row>
    <row r="53" spans="1:13" ht="68.25" customHeight="1" x14ac:dyDescent="0.2">
      <c r="A53" s="18">
        <v>43</v>
      </c>
      <c r="B53" s="19" t="s">
        <v>0</v>
      </c>
      <c r="C53" s="2" t="s">
        <v>85</v>
      </c>
      <c r="D53" s="2" t="s">
        <v>86</v>
      </c>
      <c r="E53" s="2">
        <v>72.5</v>
      </c>
      <c r="F53" s="20">
        <f>(E53*25.7657355021)*1000</f>
        <v>1868015.82390225</v>
      </c>
      <c r="G53" s="20">
        <v>1380011.4</v>
      </c>
      <c r="H53" s="21">
        <v>44001</v>
      </c>
      <c r="I53" s="2" t="s">
        <v>306</v>
      </c>
      <c r="J53" s="2" t="s">
        <v>181</v>
      </c>
      <c r="K53" s="2" t="s">
        <v>193</v>
      </c>
      <c r="L53" s="1" t="s">
        <v>170</v>
      </c>
    </row>
    <row r="54" spans="1:13" ht="156.75" customHeight="1" x14ac:dyDescent="0.2">
      <c r="A54" s="18">
        <v>44</v>
      </c>
      <c r="B54" s="28" t="s">
        <v>87</v>
      </c>
      <c r="C54" s="4" t="s">
        <v>88</v>
      </c>
      <c r="D54" s="4" t="s">
        <v>89</v>
      </c>
      <c r="E54" s="4">
        <v>0</v>
      </c>
      <c r="F54" s="29">
        <v>39004.160000000003</v>
      </c>
      <c r="G54" s="29"/>
      <c r="H54" s="30">
        <v>39969</v>
      </c>
      <c r="I54" s="4" t="s">
        <v>307</v>
      </c>
      <c r="J54" s="4" t="s">
        <v>181</v>
      </c>
      <c r="K54" s="2" t="s">
        <v>193</v>
      </c>
    </row>
    <row r="55" spans="1:13" ht="156.75" customHeight="1" x14ac:dyDescent="0.2">
      <c r="A55" s="18">
        <v>45</v>
      </c>
      <c r="B55" s="28" t="s">
        <v>0</v>
      </c>
      <c r="C55" s="4" t="s">
        <v>90</v>
      </c>
      <c r="D55" s="4" t="s">
        <v>91</v>
      </c>
      <c r="E55" s="4">
        <v>0</v>
      </c>
      <c r="F55" s="29">
        <v>37695.839999999997</v>
      </c>
      <c r="G55" s="29"/>
      <c r="H55" s="30">
        <v>39969</v>
      </c>
      <c r="I55" s="4" t="s">
        <v>308</v>
      </c>
      <c r="J55" s="4" t="s">
        <v>181</v>
      </c>
      <c r="K55" s="2" t="s">
        <v>193</v>
      </c>
    </row>
    <row r="56" spans="1:13" s="35" customFormat="1" ht="65.25" customHeight="1" x14ac:dyDescent="0.2">
      <c r="A56" s="31">
        <v>46</v>
      </c>
      <c r="B56" s="32" t="s">
        <v>92</v>
      </c>
      <c r="C56" s="6" t="s">
        <v>93</v>
      </c>
      <c r="D56" s="6" t="s">
        <v>187</v>
      </c>
      <c r="E56" s="6">
        <v>74.099999999999994</v>
      </c>
      <c r="F56" s="33">
        <v>63597.3</v>
      </c>
      <c r="G56" s="33">
        <v>454601.28</v>
      </c>
      <c r="H56" s="34">
        <v>44154</v>
      </c>
      <c r="I56" s="6" t="s">
        <v>309</v>
      </c>
      <c r="J56" s="6" t="s">
        <v>181</v>
      </c>
      <c r="K56" s="2" t="s">
        <v>193</v>
      </c>
    </row>
    <row r="57" spans="1:13" s="35" customFormat="1" ht="65.25" customHeight="1" x14ac:dyDescent="0.2">
      <c r="A57" s="31">
        <v>47</v>
      </c>
      <c r="B57" s="32" t="s">
        <v>87</v>
      </c>
      <c r="C57" s="6" t="s">
        <v>94</v>
      </c>
      <c r="D57" s="6" t="s">
        <v>182</v>
      </c>
      <c r="E57" s="6">
        <v>35.9</v>
      </c>
      <c r="F57" s="33">
        <f>(E57*886.380268056)</f>
        <v>31821.051623210398</v>
      </c>
      <c r="G57" s="33">
        <v>483343.24</v>
      </c>
      <c r="H57" s="34">
        <v>44182</v>
      </c>
      <c r="I57" s="6" t="s">
        <v>310</v>
      </c>
      <c r="J57" s="6" t="s">
        <v>181</v>
      </c>
      <c r="K57" s="2" t="s">
        <v>193</v>
      </c>
      <c r="M57" s="35">
        <f>(E57+E58++E59+E60+E61++E62+E63+E64+E65+E66+E67)</f>
        <v>402.89999999999992</v>
      </c>
    </row>
    <row r="58" spans="1:13" s="35" customFormat="1" ht="65.25" customHeight="1" x14ac:dyDescent="0.2">
      <c r="A58" s="31">
        <v>48</v>
      </c>
      <c r="B58" s="32" t="s">
        <v>0</v>
      </c>
      <c r="C58" s="6" t="s">
        <v>95</v>
      </c>
      <c r="D58" s="6" t="s">
        <v>184</v>
      </c>
      <c r="E58" s="6">
        <v>36.4</v>
      </c>
      <c r="F58" s="33">
        <f t="shared" ref="F58:F67" si="7">(E58*886.380268056)</f>
        <v>32264.241757238397</v>
      </c>
      <c r="G58" s="33">
        <v>490075.04</v>
      </c>
      <c r="H58" s="34">
        <v>44188</v>
      </c>
      <c r="I58" s="6" t="s">
        <v>311</v>
      </c>
      <c r="J58" s="6" t="s">
        <v>181</v>
      </c>
      <c r="K58" s="2" t="s">
        <v>193</v>
      </c>
    </row>
    <row r="59" spans="1:13" s="35" customFormat="1" ht="65.25" customHeight="1" x14ac:dyDescent="0.2">
      <c r="A59" s="31">
        <v>49</v>
      </c>
      <c r="B59" s="32" t="s">
        <v>0</v>
      </c>
      <c r="C59" s="6" t="s">
        <v>96</v>
      </c>
      <c r="D59" s="6" t="s">
        <v>183</v>
      </c>
      <c r="E59" s="6">
        <v>40.6</v>
      </c>
      <c r="F59" s="33">
        <f t="shared" si="7"/>
        <v>35987.038883073597</v>
      </c>
      <c r="G59" s="33">
        <v>546622.16</v>
      </c>
      <c r="H59" s="34">
        <v>44190</v>
      </c>
      <c r="I59" s="6" t="s">
        <v>312</v>
      </c>
      <c r="J59" s="6" t="s">
        <v>181</v>
      </c>
      <c r="K59" s="2" t="s">
        <v>193</v>
      </c>
    </row>
    <row r="60" spans="1:13" s="35" customFormat="1" ht="65.25" customHeight="1" x14ac:dyDescent="0.2">
      <c r="A60" s="31">
        <v>50</v>
      </c>
      <c r="B60" s="32" t="s">
        <v>0</v>
      </c>
      <c r="C60" s="6" t="s">
        <v>97</v>
      </c>
      <c r="D60" s="6" t="s">
        <v>185</v>
      </c>
      <c r="E60" s="6">
        <v>36.1</v>
      </c>
      <c r="F60" s="33">
        <f t="shared" si="7"/>
        <v>31998.327676821602</v>
      </c>
      <c r="G60" s="33">
        <v>486035.96</v>
      </c>
      <c r="H60" s="34">
        <v>44190</v>
      </c>
      <c r="I60" s="6" t="s">
        <v>313</v>
      </c>
      <c r="J60" s="6" t="s">
        <v>181</v>
      </c>
      <c r="K60" s="2" t="s">
        <v>193</v>
      </c>
    </row>
    <row r="61" spans="1:13" s="35" customFormat="1" ht="65.25" customHeight="1" x14ac:dyDescent="0.2">
      <c r="A61" s="31">
        <v>51</v>
      </c>
      <c r="B61" s="32" t="s">
        <v>0</v>
      </c>
      <c r="C61" s="6" t="s">
        <v>98</v>
      </c>
      <c r="D61" s="6" t="s">
        <v>186</v>
      </c>
      <c r="E61" s="6">
        <v>35.799999999999997</v>
      </c>
      <c r="F61" s="33">
        <f t="shared" si="7"/>
        <v>31732.413596404796</v>
      </c>
      <c r="G61" s="33">
        <v>481996.88</v>
      </c>
      <c r="H61" s="34">
        <v>44190</v>
      </c>
      <c r="I61" s="6" t="s">
        <v>314</v>
      </c>
      <c r="J61" s="6" t="s">
        <v>181</v>
      </c>
      <c r="K61" s="2" t="s">
        <v>193</v>
      </c>
    </row>
    <row r="62" spans="1:13" ht="65.25" hidden="1" customHeight="1" x14ac:dyDescent="0.2">
      <c r="A62" s="18"/>
      <c r="B62" s="36" t="s">
        <v>0</v>
      </c>
      <c r="C62" s="5" t="s">
        <v>99</v>
      </c>
      <c r="D62" s="5"/>
      <c r="E62" s="5">
        <v>41.8</v>
      </c>
      <c r="F62" s="33">
        <f t="shared" si="7"/>
        <v>37050.695204740798</v>
      </c>
      <c r="G62" s="37"/>
      <c r="H62" s="5"/>
      <c r="I62" s="5"/>
      <c r="J62" s="6" t="s">
        <v>181</v>
      </c>
      <c r="K62" s="2" t="s">
        <v>193</v>
      </c>
    </row>
    <row r="63" spans="1:13" ht="65.25" hidden="1" customHeight="1" x14ac:dyDescent="0.2">
      <c r="A63" s="18"/>
      <c r="B63" s="36" t="s">
        <v>0</v>
      </c>
      <c r="C63" s="5" t="s">
        <v>100</v>
      </c>
      <c r="D63" s="5"/>
      <c r="E63" s="5">
        <v>32.200000000000003</v>
      </c>
      <c r="F63" s="33">
        <f t="shared" si="7"/>
        <v>28541.444631403203</v>
      </c>
      <c r="G63" s="37"/>
      <c r="H63" s="5"/>
      <c r="I63" s="5"/>
      <c r="J63" s="6" t="s">
        <v>181</v>
      </c>
      <c r="K63" s="2" t="s">
        <v>193</v>
      </c>
    </row>
    <row r="64" spans="1:13" ht="65.25" hidden="1" customHeight="1" x14ac:dyDescent="0.2">
      <c r="A64" s="18"/>
      <c r="B64" s="36" t="s">
        <v>0</v>
      </c>
      <c r="C64" s="5" t="s">
        <v>101</v>
      </c>
      <c r="D64" s="5"/>
      <c r="E64" s="5">
        <v>44.9</v>
      </c>
      <c r="F64" s="33">
        <f t="shared" si="7"/>
        <v>39798.474035714396</v>
      </c>
      <c r="G64" s="37"/>
      <c r="H64" s="5"/>
      <c r="I64" s="5"/>
      <c r="J64" s="6" t="s">
        <v>181</v>
      </c>
      <c r="K64" s="2" t="s">
        <v>193</v>
      </c>
    </row>
    <row r="65" spans="1:13" ht="65.25" hidden="1" customHeight="1" x14ac:dyDescent="0.2">
      <c r="A65" s="18"/>
      <c r="B65" s="36" t="s">
        <v>0</v>
      </c>
      <c r="C65" s="5" t="s">
        <v>102</v>
      </c>
      <c r="D65" s="5"/>
      <c r="E65" s="5">
        <v>36.9</v>
      </c>
      <c r="F65" s="33">
        <f t="shared" si="7"/>
        <v>32707.431891266398</v>
      </c>
      <c r="G65" s="37"/>
      <c r="H65" s="5"/>
      <c r="I65" s="5"/>
      <c r="J65" s="6" t="s">
        <v>181</v>
      </c>
      <c r="K65" s="2" t="s">
        <v>193</v>
      </c>
    </row>
    <row r="66" spans="1:13" ht="65.25" hidden="1" customHeight="1" x14ac:dyDescent="0.2">
      <c r="A66" s="18"/>
      <c r="B66" s="36" t="s">
        <v>0</v>
      </c>
      <c r="C66" s="5" t="s">
        <v>103</v>
      </c>
      <c r="D66" s="5"/>
      <c r="E66" s="5">
        <v>31.9</v>
      </c>
      <c r="F66" s="33">
        <f t="shared" si="7"/>
        <v>28275.530550986397</v>
      </c>
      <c r="G66" s="37"/>
      <c r="H66" s="5"/>
      <c r="I66" s="5"/>
      <c r="J66" s="6" t="s">
        <v>181</v>
      </c>
      <c r="K66" s="2" t="s">
        <v>193</v>
      </c>
    </row>
    <row r="67" spans="1:13" ht="65.25" hidden="1" customHeight="1" x14ac:dyDescent="0.2">
      <c r="A67" s="18"/>
      <c r="B67" s="36" t="s">
        <v>0</v>
      </c>
      <c r="C67" s="5" t="s">
        <v>104</v>
      </c>
      <c r="D67" s="5"/>
      <c r="E67" s="5">
        <v>30.4</v>
      </c>
      <c r="F67" s="33">
        <f t="shared" si="7"/>
        <v>26945.960148902399</v>
      </c>
      <c r="G67" s="37"/>
      <c r="H67" s="5"/>
      <c r="I67" s="5"/>
      <c r="J67" s="6" t="s">
        <v>181</v>
      </c>
      <c r="K67" s="2" t="s">
        <v>193</v>
      </c>
    </row>
    <row r="68" spans="1:13" ht="65.25" hidden="1" customHeight="1" x14ac:dyDescent="0.2">
      <c r="A68" s="18"/>
      <c r="B68" s="36" t="s">
        <v>87</v>
      </c>
      <c r="C68" s="5" t="s">
        <v>105</v>
      </c>
      <c r="D68" s="5"/>
      <c r="E68" s="5">
        <v>36.700000000000003</v>
      </c>
      <c r="F68" s="37">
        <f>(E68*1121.43995294)</f>
        <v>41156.846272898001</v>
      </c>
      <c r="G68" s="37"/>
      <c r="H68" s="5"/>
      <c r="I68" s="5"/>
      <c r="J68" s="6" t="s">
        <v>181</v>
      </c>
      <c r="K68" s="2" t="s">
        <v>193</v>
      </c>
      <c r="M68" s="1">
        <f>E68++E69+E70+E71+E72+E73+E74+E75+E76+E77+E78</f>
        <v>425</v>
      </c>
    </row>
    <row r="69" spans="1:13" ht="65.25" hidden="1" customHeight="1" x14ac:dyDescent="0.2">
      <c r="A69" s="18"/>
      <c r="B69" s="36" t="s">
        <v>87</v>
      </c>
      <c r="C69" s="5" t="s">
        <v>105</v>
      </c>
      <c r="D69" s="5"/>
      <c r="E69" s="5">
        <v>36.700000000000003</v>
      </c>
      <c r="F69" s="37">
        <f t="shared" ref="F69:F78" si="8">(E69*1121.43995294)</f>
        <v>41156.846272898001</v>
      </c>
      <c r="G69" s="37"/>
      <c r="H69" s="5"/>
      <c r="I69" s="5"/>
      <c r="J69" s="6" t="s">
        <v>181</v>
      </c>
      <c r="K69" s="2" t="s">
        <v>193</v>
      </c>
    </row>
    <row r="70" spans="1:13" ht="65.25" hidden="1" customHeight="1" x14ac:dyDescent="0.2">
      <c r="A70" s="18"/>
      <c r="B70" s="36" t="s">
        <v>87</v>
      </c>
      <c r="C70" s="5" t="s">
        <v>106</v>
      </c>
      <c r="D70" s="5"/>
      <c r="E70" s="5">
        <v>36.700000000000003</v>
      </c>
      <c r="F70" s="37">
        <f t="shared" si="8"/>
        <v>41156.846272898001</v>
      </c>
      <c r="G70" s="37"/>
      <c r="H70" s="5"/>
      <c r="I70" s="5"/>
      <c r="J70" s="6" t="s">
        <v>181</v>
      </c>
      <c r="K70" s="2" t="s">
        <v>193</v>
      </c>
    </row>
    <row r="71" spans="1:13" ht="65.25" hidden="1" customHeight="1" x14ac:dyDescent="0.2">
      <c r="A71" s="18"/>
      <c r="B71" s="36" t="s">
        <v>87</v>
      </c>
      <c r="C71" s="5" t="s">
        <v>107</v>
      </c>
      <c r="D71" s="5"/>
      <c r="E71" s="5">
        <v>41.2</v>
      </c>
      <c r="F71" s="37">
        <f t="shared" si="8"/>
        <v>46203.326061128006</v>
      </c>
      <c r="G71" s="37"/>
      <c r="H71" s="5"/>
      <c r="I71" s="5"/>
      <c r="J71" s="6" t="s">
        <v>181</v>
      </c>
      <c r="K71" s="2" t="s">
        <v>193</v>
      </c>
    </row>
    <row r="72" spans="1:13" ht="65.25" hidden="1" customHeight="1" x14ac:dyDescent="0.2">
      <c r="A72" s="18"/>
      <c r="B72" s="36" t="s">
        <v>87</v>
      </c>
      <c r="C72" s="5" t="s">
        <v>108</v>
      </c>
      <c r="D72" s="5"/>
      <c r="E72" s="5">
        <v>36.75</v>
      </c>
      <c r="F72" s="37">
        <f t="shared" si="8"/>
        <v>41212.918270545</v>
      </c>
      <c r="G72" s="37"/>
      <c r="H72" s="5"/>
      <c r="I72" s="5"/>
      <c r="J72" s="6" t="s">
        <v>181</v>
      </c>
      <c r="K72" s="2" t="s">
        <v>193</v>
      </c>
    </row>
    <row r="73" spans="1:13" ht="65.25" hidden="1" customHeight="1" x14ac:dyDescent="0.2">
      <c r="A73" s="18"/>
      <c r="B73" s="36" t="s">
        <v>87</v>
      </c>
      <c r="C73" s="5" t="s">
        <v>109</v>
      </c>
      <c r="D73" s="5"/>
      <c r="E73" s="5">
        <v>36.75</v>
      </c>
      <c r="F73" s="37">
        <f t="shared" si="8"/>
        <v>41212.918270545</v>
      </c>
      <c r="G73" s="37"/>
      <c r="H73" s="5"/>
      <c r="I73" s="5"/>
      <c r="J73" s="6" t="s">
        <v>181</v>
      </c>
      <c r="K73" s="2" t="s">
        <v>193</v>
      </c>
    </row>
    <row r="74" spans="1:13" ht="65.25" hidden="1" customHeight="1" x14ac:dyDescent="0.2">
      <c r="A74" s="18"/>
      <c r="B74" s="36" t="s">
        <v>87</v>
      </c>
      <c r="C74" s="5" t="s">
        <v>110</v>
      </c>
      <c r="D74" s="5"/>
      <c r="E74" s="5">
        <v>42</v>
      </c>
      <c r="F74" s="37">
        <f t="shared" si="8"/>
        <v>47100.478023479998</v>
      </c>
      <c r="G74" s="37"/>
      <c r="H74" s="5"/>
      <c r="I74" s="5"/>
      <c r="J74" s="6" t="s">
        <v>181</v>
      </c>
      <c r="K74" s="2" t="s">
        <v>193</v>
      </c>
    </row>
    <row r="75" spans="1:13" ht="65.25" hidden="1" customHeight="1" x14ac:dyDescent="0.2">
      <c r="A75" s="18"/>
      <c r="B75" s="36" t="s">
        <v>87</v>
      </c>
      <c r="C75" s="5" t="s">
        <v>111</v>
      </c>
      <c r="D75" s="5"/>
      <c r="E75" s="5">
        <v>32.200000000000003</v>
      </c>
      <c r="F75" s="37">
        <f t="shared" si="8"/>
        <v>36110.366484668004</v>
      </c>
      <c r="G75" s="37"/>
      <c r="H75" s="5"/>
      <c r="I75" s="5"/>
      <c r="J75" s="6" t="s">
        <v>181</v>
      </c>
      <c r="K75" s="2" t="s">
        <v>193</v>
      </c>
    </row>
    <row r="76" spans="1:13" ht="65.25" hidden="1" customHeight="1" x14ac:dyDescent="0.2">
      <c r="A76" s="18"/>
      <c r="B76" s="36" t="s">
        <v>87</v>
      </c>
      <c r="C76" s="5" t="s">
        <v>112</v>
      </c>
      <c r="D76" s="5"/>
      <c r="E76" s="5">
        <v>45</v>
      </c>
      <c r="F76" s="37">
        <f t="shared" si="8"/>
        <v>50464.797882300001</v>
      </c>
      <c r="G76" s="37"/>
      <c r="H76" s="5"/>
      <c r="I76" s="5"/>
      <c r="J76" s="6" t="s">
        <v>181</v>
      </c>
      <c r="K76" s="2" t="s">
        <v>193</v>
      </c>
    </row>
    <row r="77" spans="1:13" ht="65.25" hidden="1" customHeight="1" x14ac:dyDescent="0.2">
      <c r="A77" s="18"/>
      <c r="B77" s="36" t="s">
        <v>87</v>
      </c>
      <c r="C77" s="5" t="s">
        <v>113</v>
      </c>
      <c r="D77" s="5"/>
      <c r="E77" s="5">
        <v>45</v>
      </c>
      <c r="F77" s="37">
        <f t="shared" si="8"/>
        <v>50464.797882300001</v>
      </c>
      <c r="G77" s="37"/>
      <c r="H77" s="5"/>
      <c r="I77" s="5"/>
      <c r="J77" s="6" t="s">
        <v>181</v>
      </c>
      <c r="K77" s="2" t="s">
        <v>193</v>
      </c>
    </row>
    <row r="78" spans="1:13" ht="65.25" hidden="1" customHeight="1" x14ac:dyDescent="0.2">
      <c r="A78" s="18"/>
      <c r="B78" s="36" t="s">
        <v>87</v>
      </c>
      <c r="C78" s="5" t="s">
        <v>114</v>
      </c>
      <c r="D78" s="5"/>
      <c r="E78" s="5">
        <v>36</v>
      </c>
      <c r="F78" s="37">
        <f t="shared" si="8"/>
        <v>40371.83830584</v>
      </c>
      <c r="G78" s="37"/>
      <c r="H78" s="5"/>
      <c r="I78" s="5"/>
      <c r="J78" s="6" t="s">
        <v>181</v>
      </c>
      <c r="K78" s="2" t="s">
        <v>193</v>
      </c>
    </row>
    <row r="79" spans="1:13" ht="65.25" customHeight="1" x14ac:dyDescent="0.2">
      <c r="A79" s="18">
        <v>52</v>
      </c>
      <c r="B79" s="28" t="s">
        <v>0</v>
      </c>
      <c r="C79" s="4" t="s">
        <v>115</v>
      </c>
      <c r="D79" s="4" t="s">
        <v>116</v>
      </c>
      <c r="E79" s="4">
        <v>36.6</v>
      </c>
      <c r="F79" s="29">
        <f>(E79*1182.8449)</f>
        <v>43292.123340000006</v>
      </c>
      <c r="G79" s="29">
        <v>176191.67</v>
      </c>
      <c r="H79" s="4" t="s">
        <v>117</v>
      </c>
      <c r="I79" s="4" t="s">
        <v>315</v>
      </c>
      <c r="J79" s="6" t="s">
        <v>181</v>
      </c>
      <c r="K79" s="2" t="s">
        <v>193</v>
      </c>
      <c r="M79" s="53">
        <f>SUM(F10:F86)-F55</f>
        <v>22519224.804583959</v>
      </c>
    </row>
    <row r="80" spans="1:13" ht="65.25" customHeight="1" x14ac:dyDescent="0.2">
      <c r="A80" s="18">
        <v>53</v>
      </c>
      <c r="B80" s="28" t="s">
        <v>0</v>
      </c>
      <c r="C80" s="4" t="s">
        <v>118</v>
      </c>
      <c r="D80" s="4" t="s">
        <v>119</v>
      </c>
      <c r="E80" s="4">
        <v>44.6</v>
      </c>
      <c r="F80" s="29">
        <f t="shared" ref="F80:F86" si="9">(E80*1182.8449)</f>
        <v>52754.882540000006</v>
      </c>
      <c r="G80" s="29">
        <v>214703.51</v>
      </c>
      <c r="H80" s="4" t="s">
        <v>117</v>
      </c>
      <c r="I80" s="4" t="s">
        <v>316</v>
      </c>
      <c r="J80" s="6" t="s">
        <v>181</v>
      </c>
      <c r="K80" s="2" t="s">
        <v>193</v>
      </c>
    </row>
    <row r="81" spans="1:11" ht="65.25" customHeight="1" x14ac:dyDescent="0.2">
      <c r="A81" s="18">
        <v>54</v>
      </c>
      <c r="B81" s="28" t="s">
        <v>0</v>
      </c>
      <c r="C81" s="4" t="s">
        <v>120</v>
      </c>
      <c r="D81" s="4" t="s">
        <v>121</v>
      </c>
      <c r="E81" s="4">
        <v>32.799999999999997</v>
      </c>
      <c r="F81" s="29">
        <f t="shared" si="9"/>
        <v>38797.312720000002</v>
      </c>
      <c r="G81" s="29">
        <v>157898.54</v>
      </c>
      <c r="H81" s="4" t="s">
        <v>117</v>
      </c>
      <c r="I81" s="4" t="s">
        <v>317</v>
      </c>
      <c r="J81" s="6" t="s">
        <v>181</v>
      </c>
      <c r="K81" s="2" t="s">
        <v>193</v>
      </c>
    </row>
    <row r="82" spans="1:11" ht="65.25" customHeight="1" x14ac:dyDescent="0.2">
      <c r="A82" s="18">
        <v>55</v>
      </c>
      <c r="B82" s="28" t="s">
        <v>0</v>
      </c>
      <c r="C82" s="4" t="s">
        <v>122</v>
      </c>
      <c r="D82" s="4" t="s">
        <v>123</v>
      </c>
      <c r="E82" s="4">
        <v>36.9</v>
      </c>
      <c r="F82" s="29">
        <f t="shared" si="9"/>
        <v>43646.97681</v>
      </c>
      <c r="G82" s="29">
        <v>177635.86</v>
      </c>
      <c r="H82" s="4" t="s">
        <v>117</v>
      </c>
      <c r="I82" s="4" t="s">
        <v>318</v>
      </c>
      <c r="J82" s="6" t="s">
        <v>181</v>
      </c>
      <c r="K82" s="2" t="s">
        <v>193</v>
      </c>
    </row>
    <row r="83" spans="1:11" ht="65.25" customHeight="1" x14ac:dyDescent="0.2">
      <c r="A83" s="18">
        <v>56</v>
      </c>
      <c r="B83" s="28" t="s">
        <v>0</v>
      </c>
      <c r="C83" s="4" t="s">
        <v>124</v>
      </c>
      <c r="D83" s="4" t="s">
        <v>125</v>
      </c>
      <c r="E83" s="4">
        <v>32.5</v>
      </c>
      <c r="F83" s="29">
        <f t="shared" si="9"/>
        <v>38442.45925</v>
      </c>
      <c r="G83" s="29">
        <v>156454.35</v>
      </c>
      <c r="H83" s="4" t="s">
        <v>117</v>
      </c>
      <c r="I83" s="4" t="s">
        <v>319</v>
      </c>
      <c r="J83" s="6" t="s">
        <v>181</v>
      </c>
      <c r="K83" s="2" t="s">
        <v>193</v>
      </c>
    </row>
    <row r="84" spans="1:11" ht="65.25" customHeight="1" x14ac:dyDescent="0.2">
      <c r="A84" s="18">
        <v>57</v>
      </c>
      <c r="B84" s="28" t="s">
        <v>0</v>
      </c>
      <c r="C84" s="4" t="s">
        <v>126</v>
      </c>
      <c r="D84" s="4" t="s">
        <v>127</v>
      </c>
      <c r="E84" s="4">
        <v>40.700000000000003</v>
      </c>
      <c r="F84" s="29">
        <f t="shared" si="9"/>
        <v>48141.787430000004</v>
      </c>
      <c r="G84" s="29">
        <v>195928.99</v>
      </c>
      <c r="H84" s="4" t="s">
        <v>117</v>
      </c>
      <c r="I84" s="4" t="s">
        <v>320</v>
      </c>
      <c r="J84" s="6" t="s">
        <v>181</v>
      </c>
      <c r="K84" s="2" t="s">
        <v>193</v>
      </c>
    </row>
    <row r="85" spans="1:11" ht="65.25" customHeight="1" x14ac:dyDescent="0.2">
      <c r="A85" s="18">
        <v>58</v>
      </c>
      <c r="B85" s="28" t="s">
        <v>0</v>
      </c>
      <c r="C85" s="4" t="s">
        <v>128</v>
      </c>
      <c r="D85" s="4" t="s">
        <v>129</v>
      </c>
      <c r="E85" s="4">
        <v>40.299999999999997</v>
      </c>
      <c r="F85" s="29">
        <f t="shared" si="9"/>
        <v>47668.649469999997</v>
      </c>
      <c r="G85" s="29">
        <v>194003.39</v>
      </c>
      <c r="H85" s="4" t="s">
        <v>130</v>
      </c>
      <c r="I85" s="4" t="s">
        <v>321</v>
      </c>
      <c r="J85" s="6" t="s">
        <v>181</v>
      </c>
      <c r="K85" s="2" t="s">
        <v>193</v>
      </c>
    </row>
    <row r="86" spans="1:11" ht="65.25" customHeight="1" x14ac:dyDescent="0.2">
      <c r="A86" s="18">
        <v>59</v>
      </c>
      <c r="B86" s="28" t="s">
        <v>0</v>
      </c>
      <c r="C86" s="4" t="s">
        <v>131</v>
      </c>
      <c r="D86" s="4" t="s">
        <v>132</v>
      </c>
      <c r="E86" s="4">
        <v>36</v>
      </c>
      <c r="F86" s="29">
        <f t="shared" si="9"/>
        <v>42582.416400000002</v>
      </c>
      <c r="G86" s="29">
        <v>173303.28</v>
      </c>
      <c r="H86" s="30">
        <v>44105</v>
      </c>
      <c r="I86" s="4" t="s">
        <v>322</v>
      </c>
      <c r="J86" s="6" t="s">
        <v>181</v>
      </c>
      <c r="K86" s="2" t="s">
        <v>193</v>
      </c>
    </row>
    <row r="87" spans="1:11" x14ac:dyDescent="0.2">
      <c r="A87" s="18"/>
      <c r="B87" s="93" t="s">
        <v>234</v>
      </c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65.75" x14ac:dyDescent="0.2">
      <c r="A88" s="18"/>
      <c r="B88" s="15" t="s">
        <v>171</v>
      </c>
      <c r="C88" s="16" t="s">
        <v>172</v>
      </c>
      <c r="D88" s="16" t="s">
        <v>173</v>
      </c>
      <c r="E88" s="16" t="s">
        <v>174</v>
      </c>
      <c r="F88" s="17" t="s">
        <v>175</v>
      </c>
      <c r="G88" s="17" t="s">
        <v>176</v>
      </c>
      <c r="H88" s="16" t="s">
        <v>177</v>
      </c>
      <c r="I88" s="16" t="s">
        <v>178</v>
      </c>
      <c r="J88" s="16" t="s">
        <v>179</v>
      </c>
      <c r="K88" s="16" t="s">
        <v>180</v>
      </c>
    </row>
    <row r="89" spans="1:11" s="40" customFormat="1" ht="51" x14ac:dyDescent="0.2">
      <c r="A89" s="38">
        <v>60</v>
      </c>
      <c r="B89" s="39" t="s">
        <v>194</v>
      </c>
      <c r="C89" s="10" t="s">
        <v>195</v>
      </c>
      <c r="D89" s="10" t="s">
        <v>196</v>
      </c>
      <c r="E89" s="10">
        <v>611.29999999999995</v>
      </c>
      <c r="F89" s="64">
        <v>9840370.0800000001</v>
      </c>
      <c r="G89" s="41">
        <v>1212690.83</v>
      </c>
      <c r="H89" s="42">
        <v>43707</v>
      </c>
      <c r="I89" s="10" t="s">
        <v>200</v>
      </c>
      <c r="J89" s="10" t="s">
        <v>181</v>
      </c>
      <c r="K89" s="10" t="s">
        <v>193</v>
      </c>
    </row>
    <row r="90" spans="1:11" ht="51" x14ac:dyDescent="0.2">
      <c r="A90" s="18">
        <v>61</v>
      </c>
      <c r="B90" s="43" t="s">
        <v>197</v>
      </c>
      <c r="C90" s="10" t="s">
        <v>198</v>
      </c>
      <c r="D90" s="8" t="s">
        <v>199</v>
      </c>
      <c r="E90" s="8">
        <v>1006.6</v>
      </c>
      <c r="F90" s="44">
        <v>13780347</v>
      </c>
      <c r="G90" s="44">
        <v>20239424.350000001</v>
      </c>
      <c r="H90" s="45">
        <v>41652</v>
      </c>
      <c r="I90" s="8" t="s">
        <v>201</v>
      </c>
      <c r="J90" s="10" t="s">
        <v>181</v>
      </c>
      <c r="K90" s="8" t="s">
        <v>193</v>
      </c>
    </row>
    <row r="91" spans="1:11" ht="38.25" x14ac:dyDescent="0.2">
      <c r="A91" s="18">
        <v>62</v>
      </c>
      <c r="B91" s="43" t="s">
        <v>202</v>
      </c>
      <c r="C91" s="10" t="s">
        <v>203</v>
      </c>
      <c r="D91" s="8" t="s">
        <v>204</v>
      </c>
      <c r="E91" s="8">
        <v>53</v>
      </c>
      <c r="F91" s="44">
        <v>6553.98</v>
      </c>
      <c r="G91" s="44">
        <v>624313.5</v>
      </c>
      <c r="H91" s="45">
        <v>43896</v>
      </c>
      <c r="I91" s="8" t="s">
        <v>205</v>
      </c>
      <c r="J91" s="10" t="s">
        <v>181</v>
      </c>
      <c r="K91" s="8" t="s">
        <v>193</v>
      </c>
    </row>
    <row r="92" spans="1:11" ht="51" x14ac:dyDescent="0.2">
      <c r="A92" s="18">
        <v>63</v>
      </c>
      <c r="B92" s="43" t="s">
        <v>206</v>
      </c>
      <c r="C92" s="10" t="s">
        <v>207</v>
      </c>
      <c r="D92" s="8" t="s">
        <v>208</v>
      </c>
      <c r="E92" s="8">
        <v>179.9</v>
      </c>
      <c r="F92" s="44">
        <v>2398200</v>
      </c>
      <c r="G92" s="44">
        <v>356883.82</v>
      </c>
      <c r="H92" s="45">
        <v>44091</v>
      </c>
      <c r="I92" s="8" t="s">
        <v>209</v>
      </c>
      <c r="J92" s="10" t="s">
        <v>181</v>
      </c>
      <c r="K92" s="8" t="s">
        <v>193</v>
      </c>
    </row>
    <row r="93" spans="1:11" x14ac:dyDescent="0.2">
      <c r="A93" s="18"/>
      <c r="B93" s="43"/>
      <c r="C93" s="10"/>
      <c r="D93" s="8"/>
      <c r="E93" s="8"/>
      <c r="F93" s="44"/>
      <c r="G93" s="44"/>
      <c r="H93" s="45"/>
      <c r="I93" s="8"/>
      <c r="J93" s="10"/>
      <c r="K93" s="8"/>
    </row>
    <row r="94" spans="1:11" x14ac:dyDescent="0.2">
      <c r="A94" s="18"/>
      <c r="B94" s="43"/>
      <c r="C94" s="8"/>
      <c r="D94" s="8"/>
      <c r="E94" s="8"/>
      <c r="F94" s="44"/>
      <c r="G94" s="44"/>
      <c r="H94" s="8"/>
      <c r="I94" s="8"/>
      <c r="J94" s="8"/>
      <c r="K94" s="8"/>
    </row>
    <row r="95" spans="1:11" x14ac:dyDescent="0.2">
      <c r="A95" s="18"/>
      <c r="B95" s="94" t="s">
        <v>235</v>
      </c>
      <c r="C95" s="94"/>
      <c r="D95" s="94"/>
      <c r="E95" s="94"/>
      <c r="F95" s="94"/>
      <c r="G95" s="94"/>
      <c r="H95" s="94"/>
      <c r="I95" s="94"/>
      <c r="J95" s="94"/>
      <c r="K95" s="94"/>
    </row>
    <row r="96" spans="1:11" ht="165.75" x14ac:dyDescent="0.2">
      <c r="A96" s="18"/>
      <c r="B96" s="15" t="s">
        <v>171</v>
      </c>
      <c r="C96" s="16" t="s">
        <v>172</v>
      </c>
      <c r="D96" s="16" t="s">
        <v>173</v>
      </c>
      <c r="E96" s="16" t="s">
        <v>174</v>
      </c>
      <c r="F96" s="17" t="s">
        <v>175</v>
      </c>
      <c r="G96" s="17" t="s">
        <v>176</v>
      </c>
      <c r="H96" s="16" t="s">
        <v>177</v>
      </c>
      <c r="I96" s="16" t="s">
        <v>178</v>
      </c>
      <c r="J96" s="16" t="s">
        <v>179</v>
      </c>
      <c r="K96" s="16" t="s">
        <v>180</v>
      </c>
    </row>
    <row r="97" spans="1:11" s="49" customFormat="1" ht="181.5" customHeight="1" x14ac:dyDescent="0.25">
      <c r="A97" s="18">
        <v>64</v>
      </c>
      <c r="B97" s="46" t="s">
        <v>188</v>
      </c>
      <c r="C97" s="9" t="s">
        <v>189</v>
      </c>
      <c r="D97" s="9" t="s">
        <v>190</v>
      </c>
      <c r="E97" s="9" t="s">
        <v>191</v>
      </c>
      <c r="F97" s="47">
        <v>6000000</v>
      </c>
      <c r="G97" s="47">
        <v>759863.13</v>
      </c>
      <c r="H97" s="48">
        <v>42769</v>
      </c>
      <c r="I97" s="9" t="s">
        <v>192</v>
      </c>
      <c r="J97" s="9" t="s">
        <v>181</v>
      </c>
      <c r="K97" s="9" t="s">
        <v>193</v>
      </c>
    </row>
    <row r="98" spans="1:11" hidden="1" x14ac:dyDescent="0.2">
      <c r="A98" s="18"/>
      <c r="B98" s="43"/>
      <c r="C98" s="8"/>
      <c r="D98" s="8"/>
      <c r="E98" s="8"/>
      <c r="F98" s="44"/>
      <c r="G98" s="44"/>
      <c r="H98" s="8"/>
      <c r="I98" s="8"/>
      <c r="J98" s="8"/>
      <c r="K98" s="8"/>
    </row>
    <row r="99" spans="1:11" hidden="1" x14ac:dyDescent="0.2">
      <c r="A99" s="18"/>
      <c r="B99" s="43"/>
      <c r="C99" s="8"/>
      <c r="D99" s="8"/>
      <c r="E99" s="8"/>
      <c r="F99" s="44"/>
      <c r="G99" s="44"/>
      <c r="H99" s="8"/>
      <c r="I99" s="8"/>
      <c r="J99" s="8"/>
      <c r="K99" s="8"/>
    </row>
    <row r="100" spans="1:11" hidden="1" x14ac:dyDescent="0.2">
      <c r="A100" s="18"/>
      <c r="B100" s="43"/>
      <c r="C100" s="8"/>
      <c r="D100" s="8"/>
      <c r="E100" s="8"/>
      <c r="F100" s="44"/>
      <c r="G100" s="44"/>
      <c r="H100" s="8"/>
      <c r="I100" s="8"/>
      <c r="J100" s="8"/>
      <c r="K100" s="8"/>
    </row>
    <row r="101" spans="1:11" hidden="1" x14ac:dyDescent="0.2">
      <c r="A101" s="18"/>
      <c r="B101" s="43"/>
      <c r="C101" s="8"/>
      <c r="D101" s="8"/>
      <c r="E101" s="8"/>
      <c r="F101" s="44"/>
      <c r="G101" s="44"/>
      <c r="H101" s="8"/>
      <c r="I101" s="8"/>
      <c r="J101" s="8"/>
      <c r="K101" s="8"/>
    </row>
    <row r="102" spans="1:11" hidden="1" x14ac:dyDescent="0.2">
      <c r="A102" s="18"/>
      <c r="B102" s="43"/>
      <c r="C102" s="8"/>
      <c r="D102" s="8"/>
      <c r="E102" s="8"/>
      <c r="F102" s="44"/>
      <c r="G102" s="44"/>
      <c r="H102" s="8"/>
      <c r="I102" s="8"/>
      <c r="J102" s="8"/>
      <c r="K102" s="8"/>
    </row>
    <row r="103" spans="1:11" x14ac:dyDescent="0.2">
      <c r="A103" s="18"/>
      <c r="B103" s="95" t="s">
        <v>236</v>
      </c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ht="165.75" x14ac:dyDescent="0.2">
      <c r="A104" s="18"/>
      <c r="B104" s="15" t="s">
        <v>171</v>
      </c>
      <c r="C104" s="16" t="s">
        <v>172</v>
      </c>
      <c r="D104" s="16" t="s">
        <v>173</v>
      </c>
      <c r="E104" s="16" t="s">
        <v>174</v>
      </c>
      <c r="F104" s="17" t="s">
        <v>175</v>
      </c>
      <c r="G104" s="17" t="s">
        <v>176</v>
      </c>
      <c r="H104" s="16" t="s">
        <v>177</v>
      </c>
      <c r="I104" s="16" t="s">
        <v>178</v>
      </c>
      <c r="J104" s="16" t="s">
        <v>179</v>
      </c>
      <c r="K104" s="16" t="s">
        <v>180</v>
      </c>
    </row>
    <row r="105" spans="1:11" x14ac:dyDescent="0.2">
      <c r="A105" s="18"/>
      <c r="B105" s="81" t="s">
        <v>237</v>
      </c>
      <c r="C105" s="81"/>
      <c r="D105" s="81"/>
      <c r="E105" s="81"/>
      <c r="F105" s="81"/>
      <c r="G105" s="81"/>
      <c r="H105" s="81"/>
      <c r="I105" s="81"/>
      <c r="J105" s="81"/>
      <c r="K105" s="82"/>
    </row>
    <row r="106" spans="1:11" ht="76.5" x14ac:dyDescent="0.2">
      <c r="A106" s="18">
        <v>65</v>
      </c>
      <c r="B106" s="28" t="s">
        <v>218</v>
      </c>
      <c r="C106" s="4" t="s">
        <v>210</v>
      </c>
      <c r="D106" s="4" t="s">
        <v>211</v>
      </c>
      <c r="E106" s="4" t="s">
        <v>212</v>
      </c>
      <c r="F106" s="29">
        <v>441694</v>
      </c>
      <c r="G106" s="29">
        <v>441694</v>
      </c>
      <c r="H106" s="30">
        <v>44267</v>
      </c>
      <c r="I106" s="10" t="s">
        <v>213</v>
      </c>
      <c r="J106" s="4" t="s">
        <v>181</v>
      </c>
      <c r="K106" s="4" t="s">
        <v>193</v>
      </c>
    </row>
    <row r="107" spans="1:11" ht="76.5" x14ac:dyDescent="0.2">
      <c r="A107" s="18">
        <v>66</v>
      </c>
      <c r="B107" s="39" t="s">
        <v>218</v>
      </c>
      <c r="C107" s="10" t="s">
        <v>214</v>
      </c>
      <c r="D107" s="10" t="s">
        <v>216</v>
      </c>
      <c r="E107" s="10" t="s">
        <v>215</v>
      </c>
      <c r="F107" s="41">
        <v>379337.2</v>
      </c>
      <c r="G107" s="41">
        <v>379337.2</v>
      </c>
      <c r="H107" s="42">
        <v>44260</v>
      </c>
      <c r="I107" s="10" t="s">
        <v>217</v>
      </c>
      <c r="J107" s="10" t="s">
        <v>181</v>
      </c>
      <c r="K107" s="10" t="s">
        <v>193</v>
      </c>
    </row>
    <row r="108" spans="1:11" ht="76.5" x14ac:dyDescent="0.2">
      <c r="A108" s="18">
        <v>67</v>
      </c>
      <c r="B108" s="39" t="s">
        <v>218</v>
      </c>
      <c r="C108" s="10" t="s">
        <v>219</v>
      </c>
      <c r="D108" s="10" t="s">
        <v>220</v>
      </c>
      <c r="E108" s="10" t="s">
        <v>221</v>
      </c>
      <c r="F108" s="41">
        <v>1039280</v>
      </c>
      <c r="G108" s="41">
        <v>1039280</v>
      </c>
      <c r="H108" s="42">
        <v>44260</v>
      </c>
      <c r="I108" s="10" t="s">
        <v>222</v>
      </c>
      <c r="J108" s="10" t="s">
        <v>181</v>
      </c>
      <c r="K108" s="10" t="s">
        <v>193</v>
      </c>
    </row>
    <row r="109" spans="1:11" ht="76.5" x14ac:dyDescent="0.2">
      <c r="A109" s="18">
        <v>68</v>
      </c>
      <c r="B109" s="39" t="s">
        <v>218</v>
      </c>
      <c r="C109" s="10" t="s">
        <v>223</v>
      </c>
      <c r="D109" s="10" t="s">
        <v>224</v>
      </c>
      <c r="E109" s="10" t="s">
        <v>225</v>
      </c>
      <c r="F109" s="41">
        <v>1818740</v>
      </c>
      <c r="G109" s="41">
        <v>1818740</v>
      </c>
      <c r="H109" s="42">
        <v>44252</v>
      </c>
      <c r="I109" s="10" t="s">
        <v>226</v>
      </c>
      <c r="J109" s="10" t="s">
        <v>181</v>
      </c>
      <c r="K109" s="10" t="s">
        <v>193</v>
      </c>
    </row>
    <row r="110" spans="1:11" ht="76.5" x14ac:dyDescent="0.2">
      <c r="A110" s="18">
        <v>69</v>
      </c>
      <c r="B110" s="39" t="s">
        <v>218</v>
      </c>
      <c r="C110" s="10" t="s">
        <v>227</v>
      </c>
      <c r="D110" s="10" t="s">
        <v>228</v>
      </c>
      <c r="E110" s="10" t="s">
        <v>229</v>
      </c>
      <c r="F110" s="41">
        <v>987316</v>
      </c>
      <c r="G110" s="41">
        <v>987316</v>
      </c>
      <c r="H110" s="42">
        <v>44253</v>
      </c>
      <c r="I110" s="10" t="s">
        <v>230</v>
      </c>
      <c r="J110" s="10" t="s">
        <v>181</v>
      </c>
      <c r="K110" s="10" t="s">
        <v>193</v>
      </c>
    </row>
    <row r="111" spans="1:11" ht="76.5" x14ac:dyDescent="0.2">
      <c r="A111" s="18">
        <v>70</v>
      </c>
      <c r="B111" s="39" t="s">
        <v>218</v>
      </c>
      <c r="C111" s="10" t="s">
        <v>231</v>
      </c>
      <c r="D111" s="10" t="s">
        <v>232</v>
      </c>
      <c r="E111" s="10">
        <v>1160</v>
      </c>
      <c r="F111" s="10">
        <v>602782.4</v>
      </c>
      <c r="G111" s="10">
        <v>602782.4</v>
      </c>
      <c r="H111" s="42">
        <v>44252</v>
      </c>
      <c r="I111" s="10" t="s">
        <v>238</v>
      </c>
      <c r="J111" s="10" t="s">
        <v>181</v>
      </c>
      <c r="K111" s="10" t="s">
        <v>193</v>
      </c>
    </row>
    <row r="112" spans="1:11" ht="76.5" x14ac:dyDescent="0.2">
      <c r="A112" s="18">
        <v>71</v>
      </c>
      <c r="B112" s="39" t="s">
        <v>218</v>
      </c>
      <c r="C112" s="10" t="s">
        <v>239</v>
      </c>
      <c r="D112" s="10" t="s">
        <v>240</v>
      </c>
      <c r="E112" s="10">
        <v>825</v>
      </c>
      <c r="F112" s="41">
        <v>428703</v>
      </c>
      <c r="G112" s="41">
        <v>428703</v>
      </c>
      <c r="H112" s="42">
        <v>44252</v>
      </c>
      <c r="I112" s="10" t="s">
        <v>241</v>
      </c>
      <c r="J112" s="10" t="s">
        <v>181</v>
      </c>
      <c r="K112" s="10" t="s">
        <v>193</v>
      </c>
    </row>
    <row r="113" spans="1:11" ht="76.5" x14ac:dyDescent="0.2">
      <c r="A113" s="18">
        <v>72</v>
      </c>
      <c r="B113" s="39" t="s">
        <v>218</v>
      </c>
      <c r="C113" s="10" t="s">
        <v>242</v>
      </c>
      <c r="D113" s="10" t="s">
        <v>243</v>
      </c>
      <c r="E113" s="10">
        <v>520</v>
      </c>
      <c r="F113" s="41">
        <v>270212.8</v>
      </c>
      <c r="G113" s="41">
        <v>270212.8</v>
      </c>
      <c r="H113" s="42">
        <v>44252</v>
      </c>
      <c r="I113" s="10" t="s">
        <v>244</v>
      </c>
      <c r="J113" s="10" t="s">
        <v>181</v>
      </c>
      <c r="K113" s="10" t="s">
        <v>193</v>
      </c>
    </row>
    <row r="114" spans="1:11" ht="76.5" x14ac:dyDescent="0.2">
      <c r="A114" s="18">
        <v>73</v>
      </c>
      <c r="B114" s="39" t="s">
        <v>218</v>
      </c>
      <c r="C114" s="10" t="s">
        <v>245</v>
      </c>
      <c r="D114" s="10" t="s">
        <v>246</v>
      </c>
      <c r="E114" s="10">
        <v>2010</v>
      </c>
      <c r="F114" s="41">
        <v>1044476.4</v>
      </c>
      <c r="G114" s="41">
        <v>1044476.4</v>
      </c>
      <c r="H114" s="42">
        <v>44251</v>
      </c>
      <c r="I114" s="10" t="s">
        <v>247</v>
      </c>
      <c r="J114" s="10" t="s">
        <v>181</v>
      </c>
      <c r="K114" s="10" t="s">
        <v>193</v>
      </c>
    </row>
    <row r="115" spans="1:11" ht="76.5" x14ac:dyDescent="0.2">
      <c r="A115" s="18">
        <v>74</v>
      </c>
      <c r="B115" s="39" t="s">
        <v>218</v>
      </c>
      <c r="C115" s="10" t="s">
        <v>248</v>
      </c>
      <c r="D115" s="10" t="s">
        <v>249</v>
      </c>
      <c r="E115" s="10">
        <v>380</v>
      </c>
      <c r="F115" s="41">
        <v>197463.2</v>
      </c>
      <c r="G115" s="41">
        <v>197463.2</v>
      </c>
      <c r="H115" s="42">
        <v>44244</v>
      </c>
      <c r="I115" s="10" t="s">
        <v>250</v>
      </c>
      <c r="J115" s="10" t="s">
        <v>181</v>
      </c>
      <c r="K115" s="10" t="s">
        <v>193</v>
      </c>
    </row>
    <row r="116" spans="1:11" ht="76.5" hidden="1" x14ac:dyDescent="0.2">
      <c r="A116" s="18"/>
      <c r="B116" s="39" t="s">
        <v>218</v>
      </c>
      <c r="C116" s="10" t="s">
        <v>251</v>
      </c>
      <c r="D116" s="10" t="s">
        <v>252</v>
      </c>
      <c r="E116" s="10">
        <v>3720</v>
      </c>
      <c r="F116" s="41"/>
      <c r="G116" s="41"/>
      <c r="H116" s="10"/>
      <c r="I116" s="10" t="s">
        <v>253</v>
      </c>
      <c r="J116" s="10" t="s">
        <v>181</v>
      </c>
      <c r="K116" s="10" t="s">
        <v>193</v>
      </c>
    </row>
    <row r="117" spans="1:11" ht="76.5" hidden="1" x14ac:dyDescent="0.2">
      <c r="A117" s="18"/>
      <c r="B117" s="39" t="s">
        <v>218</v>
      </c>
      <c r="C117" s="10" t="s">
        <v>254</v>
      </c>
      <c r="D117" s="10" t="s">
        <v>255</v>
      </c>
      <c r="E117" s="10">
        <v>1100</v>
      </c>
      <c r="F117" s="41"/>
      <c r="G117" s="41"/>
      <c r="H117" s="10"/>
      <c r="I117" s="10" t="s">
        <v>256</v>
      </c>
      <c r="J117" s="10" t="s">
        <v>181</v>
      </c>
      <c r="K117" s="10" t="s">
        <v>193</v>
      </c>
    </row>
    <row r="118" spans="1:11" ht="76.5" hidden="1" x14ac:dyDescent="0.2">
      <c r="A118" s="18"/>
      <c r="B118" s="39" t="s">
        <v>218</v>
      </c>
      <c r="C118" s="10" t="s">
        <v>257</v>
      </c>
      <c r="D118" s="10" t="s">
        <v>258</v>
      </c>
      <c r="E118" s="10">
        <v>1890</v>
      </c>
      <c r="F118" s="41"/>
      <c r="G118" s="41"/>
      <c r="H118" s="10"/>
      <c r="I118" s="10" t="s">
        <v>259</v>
      </c>
      <c r="J118" s="10" t="s">
        <v>181</v>
      </c>
      <c r="K118" s="10" t="s">
        <v>193</v>
      </c>
    </row>
    <row r="119" spans="1:11" ht="76.5" hidden="1" x14ac:dyDescent="0.2">
      <c r="A119" s="18"/>
      <c r="B119" s="39" t="s">
        <v>218</v>
      </c>
      <c r="C119" s="10" t="s">
        <v>260</v>
      </c>
      <c r="D119" s="10" t="s">
        <v>261</v>
      </c>
      <c r="E119" s="10">
        <v>980</v>
      </c>
      <c r="F119" s="41"/>
      <c r="G119" s="41"/>
      <c r="H119" s="10"/>
      <c r="I119" s="10" t="s">
        <v>262</v>
      </c>
      <c r="J119" s="10" t="s">
        <v>181</v>
      </c>
      <c r="K119" s="10" t="s">
        <v>193</v>
      </c>
    </row>
    <row r="120" spans="1:11" s="57" customFormat="1" x14ac:dyDescent="0.2">
      <c r="A120" s="83" t="s">
        <v>324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5"/>
    </row>
    <row r="121" spans="1:11" s="104" customFormat="1" ht="89.25" x14ac:dyDescent="0.25">
      <c r="A121" s="38">
        <v>75</v>
      </c>
      <c r="B121" s="28" t="s">
        <v>325</v>
      </c>
      <c r="C121" s="62" t="s">
        <v>326</v>
      </c>
      <c r="D121" s="62" t="s">
        <v>327</v>
      </c>
      <c r="E121" s="62">
        <v>6272</v>
      </c>
      <c r="F121" s="29">
        <v>2507420.16</v>
      </c>
      <c r="G121" s="29">
        <v>2507420.16</v>
      </c>
      <c r="H121" s="30">
        <v>44243</v>
      </c>
      <c r="I121" s="62" t="s">
        <v>328</v>
      </c>
      <c r="J121" s="62" t="s">
        <v>181</v>
      </c>
      <c r="K121" s="62" t="s">
        <v>193</v>
      </c>
    </row>
    <row r="122" spans="1:11" s="57" customFormat="1" hidden="1" x14ac:dyDescent="0.2">
      <c r="A122" s="38"/>
      <c r="B122" s="39"/>
      <c r="C122" s="10"/>
      <c r="D122" s="10"/>
      <c r="E122" s="10"/>
      <c r="F122" s="41"/>
      <c r="G122" s="41"/>
      <c r="H122" s="10"/>
      <c r="I122" s="10"/>
      <c r="J122" s="10"/>
      <c r="K122" s="10"/>
    </row>
    <row r="123" spans="1:11" s="57" customFormat="1" hidden="1" x14ac:dyDescent="0.2">
      <c r="A123" s="38"/>
      <c r="B123" s="39"/>
      <c r="C123" s="10"/>
      <c r="D123" s="10"/>
      <c r="E123" s="10"/>
      <c r="F123" s="41"/>
      <c r="G123" s="41"/>
      <c r="H123" s="10"/>
      <c r="I123" s="10"/>
      <c r="J123" s="10"/>
      <c r="K123" s="10"/>
    </row>
    <row r="124" spans="1:11" s="57" customFormat="1" hidden="1" x14ac:dyDescent="0.2">
      <c r="A124" s="38"/>
      <c r="B124" s="39"/>
      <c r="C124" s="10"/>
      <c r="D124" s="10"/>
      <c r="E124" s="10"/>
      <c r="F124" s="41"/>
      <c r="G124" s="41"/>
      <c r="H124" s="10"/>
      <c r="I124" s="10"/>
      <c r="J124" s="10"/>
      <c r="K124" s="10"/>
    </row>
    <row r="125" spans="1:11" s="57" customFormat="1" hidden="1" x14ac:dyDescent="0.2">
      <c r="A125" s="38"/>
      <c r="B125" s="39"/>
      <c r="C125" s="10"/>
      <c r="D125" s="10"/>
      <c r="E125" s="10"/>
      <c r="F125" s="41"/>
      <c r="G125" s="41"/>
      <c r="H125" s="10"/>
      <c r="I125" s="10"/>
      <c r="J125" s="10"/>
      <c r="K125" s="10"/>
    </row>
    <row r="126" spans="1:11" s="57" customFormat="1" hidden="1" x14ac:dyDescent="0.2">
      <c r="A126" s="38"/>
      <c r="B126" s="39"/>
      <c r="C126" s="10"/>
      <c r="D126" s="10"/>
      <c r="E126" s="10"/>
      <c r="F126" s="41"/>
      <c r="G126" s="41"/>
      <c r="H126" s="10"/>
      <c r="I126" s="10"/>
      <c r="J126" s="10"/>
      <c r="K126" s="10"/>
    </row>
    <row r="127" spans="1:11" s="57" customFormat="1" hidden="1" x14ac:dyDescent="0.2">
      <c r="A127" s="38"/>
      <c r="B127" s="39"/>
      <c r="C127" s="10"/>
      <c r="D127" s="10"/>
      <c r="E127" s="10"/>
      <c r="F127" s="41"/>
      <c r="G127" s="41"/>
      <c r="H127" s="10"/>
      <c r="I127" s="10"/>
      <c r="J127" s="10"/>
      <c r="K127" s="10"/>
    </row>
    <row r="128" spans="1:11" s="57" customFormat="1" hidden="1" x14ac:dyDescent="0.2">
      <c r="A128" s="38"/>
      <c r="B128" s="50"/>
      <c r="C128" s="11"/>
      <c r="D128" s="11"/>
      <c r="E128" s="11"/>
      <c r="F128" s="51"/>
      <c r="G128" s="51"/>
      <c r="H128" s="11"/>
      <c r="I128" s="11"/>
      <c r="J128" s="11"/>
      <c r="K128" s="11"/>
    </row>
    <row r="129" spans="1:11" s="57" customFormat="1" hidden="1" x14ac:dyDescent="0.2">
      <c r="A129" s="38"/>
      <c r="B129" s="50"/>
      <c r="C129" s="11"/>
      <c r="D129" s="11"/>
      <c r="E129" s="11"/>
      <c r="F129" s="51"/>
      <c r="G129" s="51"/>
      <c r="H129" s="11"/>
      <c r="I129" s="11"/>
      <c r="J129" s="11"/>
      <c r="K129" s="11"/>
    </row>
    <row r="130" spans="1:11" s="57" customFormat="1" hidden="1" x14ac:dyDescent="0.2">
      <c r="A130" s="38"/>
      <c r="B130" s="50"/>
      <c r="C130" s="11"/>
      <c r="D130" s="11"/>
      <c r="E130" s="11"/>
      <c r="F130" s="51"/>
      <c r="G130" s="51"/>
      <c r="H130" s="11"/>
      <c r="I130" s="11"/>
      <c r="J130" s="11"/>
      <c r="K130" s="11"/>
    </row>
    <row r="131" spans="1:11" s="57" customFormat="1" hidden="1" x14ac:dyDescent="0.2">
      <c r="A131" s="38"/>
      <c r="B131" s="50"/>
      <c r="C131" s="11"/>
      <c r="D131" s="11"/>
      <c r="E131" s="11"/>
      <c r="F131" s="51"/>
      <c r="G131" s="51"/>
      <c r="H131" s="11"/>
      <c r="I131" s="11"/>
      <c r="J131" s="11"/>
      <c r="K131" s="11"/>
    </row>
    <row r="132" spans="1:11" s="57" customFormat="1" hidden="1" x14ac:dyDescent="0.2">
      <c r="A132" s="38"/>
      <c r="B132" s="50"/>
      <c r="C132" s="11"/>
      <c r="D132" s="11"/>
      <c r="E132" s="11"/>
      <c r="F132" s="51"/>
      <c r="G132" s="51"/>
      <c r="H132" s="11"/>
      <c r="I132" s="11"/>
      <c r="J132" s="11"/>
      <c r="K132" s="11"/>
    </row>
    <row r="133" spans="1:11" s="57" customFormat="1" hidden="1" x14ac:dyDescent="0.2">
      <c r="A133" s="38"/>
      <c r="B133" s="50"/>
      <c r="C133" s="11"/>
      <c r="D133" s="11"/>
      <c r="E133" s="11"/>
      <c r="F133" s="51"/>
      <c r="G133" s="51"/>
      <c r="H133" s="11"/>
      <c r="I133" s="11"/>
      <c r="J133" s="11"/>
      <c r="K133" s="11"/>
    </row>
    <row r="134" spans="1:11" s="57" customFormat="1" hidden="1" x14ac:dyDescent="0.2">
      <c r="A134" s="38"/>
      <c r="B134" s="50"/>
      <c r="C134" s="11"/>
      <c r="D134" s="11"/>
      <c r="E134" s="11"/>
      <c r="F134" s="51"/>
      <c r="G134" s="51"/>
      <c r="H134" s="11"/>
      <c r="I134" s="11"/>
      <c r="J134" s="11"/>
      <c r="K134" s="11"/>
    </row>
    <row r="135" spans="1:11" s="57" customFormat="1" hidden="1" x14ac:dyDescent="0.2">
      <c r="A135" s="38"/>
      <c r="B135" s="50"/>
      <c r="C135" s="11"/>
      <c r="D135" s="11"/>
      <c r="E135" s="11"/>
      <c r="F135" s="51"/>
      <c r="G135" s="51"/>
      <c r="H135" s="11"/>
      <c r="I135" s="11"/>
      <c r="J135" s="11"/>
      <c r="K135" s="11"/>
    </row>
    <row r="136" spans="1:11" s="57" customFormat="1" hidden="1" x14ac:dyDescent="0.2">
      <c r="A136" s="38"/>
      <c r="B136" s="50"/>
      <c r="C136" s="11"/>
      <c r="D136" s="11"/>
      <c r="E136" s="11"/>
      <c r="F136" s="51"/>
      <c r="G136" s="51"/>
      <c r="H136" s="11"/>
      <c r="I136" s="11"/>
      <c r="J136" s="11"/>
      <c r="K136" s="11"/>
    </row>
    <row r="137" spans="1:11" s="57" customFormat="1" hidden="1" x14ac:dyDescent="0.2">
      <c r="A137" s="38"/>
      <c r="B137" s="50"/>
      <c r="C137" s="11"/>
      <c r="D137" s="11"/>
      <c r="E137" s="11"/>
      <c r="F137" s="51"/>
      <c r="G137" s="51"/>
      <c r="H137" s="11"/>
      <c r="I137" s="11"/>
      <c r="J137" s="11"/>
      <c r="K137" s="11"/>
    </row>
    <row r="138" spans="1:11" s="57" customFormat="1" hidden="1" x14ac:dyDescent="0.2">
      <c r="A138" s="38"/>
      <c r="B138" s="50"/>
      <c r="C138" s="11"/>
      <c r="D138" s="11"/>
      <c r="E138" s="11"/>
      <c r="F138" s="51"/>
      <c r="G138" s="51"/>
      <c r="H138" s="11"/>
      <c r="I138" s="11"/>
      <c r="J138" s="11"/>
      <c r="K138" s="11"/>
    </row>
    <row r="139" spans="1:11" s="57" customFormat="1" hidden="1" x14ac:dyDescent="0.2">
      <c r="A139" s="14"/>
      <c r="B139" s="54"/>
      <c r="C139" s="55"/>
      <c r="D139" s="55"/>
      <c r="E139" s="55"/>
      <c r="F139" s="56"/>
      <c r="G139" s="56"/>
      <c r="H139" s="55"/>
      <c r="I139" s="55"/>
      <c r="J139" s="55"/>
      <c r="K139" s="55"/>
    </row>
    <row r="140" spans="1:11" s="57" customFormat="1" hidden="1" x14ac:dyDescent="0.2">
      <c r="A140" s="14"/>
      <c r="B140" s="54"/>
      <c r="C140" s="55"/>
      <c r="D140" s="55"/>
      <c r="E140" s="55"/>
      <c r="F140" s="56"/>
      <c r="G140" s="56"/>
      <c r="H140" s="55"/>
      <c r="I140" s="55"/>
      <c r="J140" s="55"/>
      <c r="K140" s="55"/>
    </row>
    <row r="141" spans="1:11" s="57" customFormat="1" hidden="1" x14ac:dyDescent="0.2">
      <c r="A141" s="14"/>
      <c r="B141" s="54"/>
      <c r="C141" s="55"/>
      <c r="D141" s="55"/>
      <c r="E141" s="55"/>
      <c r="F141" s="56"/>
      <c r="G141" s="56"/>
      <c r="H141" s="55"/>
      <c r="I141" s="55"/>
      <c r="J141" s="55"/>
      <c r="K141" s="55"/>
    </row>
    <row r="142" spans="1:11" s="57" customFormat="1" x14ac:dyDescent="0.2">
      <c r="A142" s="87" t="s">
        <v>356</v>
      </c>
      <c r="B142" s="87"/>
      <c r="C142" s="87"/>
      <c r="D142" s="87"/>
      <c r="E142" s="87"/>
      <c r="F142" s="87"/>
      <c r="G142" s="87"/>
      <c r="H142" s="87"/>
      <c r="I142" s="87"/>
      <c r="J142" s="87"/>
    </row>
    <row r="143" spans="1:11" s="57" customFormat="1" ht="25.5" customHeight="1" x14ac:dyDescent="0.2">
      <c r="A143" s="86" t="s">
        <v>323</v>
      </c>
      <c r="B143" s="88" t="s">
        <v>357</v>
      </c>
      <c r="C143" s="88" t="s">
        <v>358</v>
      </c>
      <c r="D143" s="88" t="s">
        <v>359</v>
      </c>
      <c r="E143" s="88" t="s">
        <v>360</v>
      </c>
      <c r="F143" s="96" t="s">
        <v>361</v>
      </c>
      <c r="G143" s="88" t="s">
        <v>362</v>
      </c>
      <c r="H143" s="88" t="s">
        <v>363</v>
      </c>
      <c r="I143" s="88" t="s">
        <v>364</v>
      </c>
      <c r="J143" s="88" t="s">
        <v>329</v>
      </c>
    </row>
    <row r="144" spans="1:11" s="57" customFormat="1" ht="25.5" customHeight="1" x14ac:dyDescent="0.2">
      <c r="A144" s="86"/>
      <c r="B144" s="89"/>
      <c r="C144" s="89"/>
      <c r="D144" s="89"/>
      <c r="E144" s="89"/>
      <c r="F144" s="97"/>
      <c r="G144" s="89"/>
      <c r="H144" s="89"/>
      <c r="I144" s="89"/>
      <c r="J144" s="89"/>
    </row>
    <row r="145" spans="1:10" s="7" customFormat="1" ht="25.5" customHeight="1" x14ac:dyDescent="0.2">
      <c r="A145" s="86"/>
      <c r="B145" s="89"/>
      <c r="C145" s="89"/>
      <c r="D145" s="89"/>
      <c r="E145" s="89"/>
      <c r="F145" s="97"/>
      <c r="G145" s="89"/>
      <c r="H145" s="89"/>
      <c r="I145" s="89"/>
      <c r="J145" s="89"/>
    </row>
    <row r="146" spans="1:10" s="7" customFormat="1" ht="38.25" customHeight="1" x14ac:dyDescent="0.2">
      <c r="A146" s="86"/>
      <c r="B146" s="89"/>
      <c r="C146" s="89"/>
      <c r="D146" s="89"/>
      <c r="E146" s="89"/>
      <c r="F146" s="97"/>
      <c r="G146" s="89"/>
      <c r="H146" s="89"/>
      <c r="I146" s="89"/>
      <c r="J146" s="89"/>
    </row>
    <row r="147" spans="1:10" s="7" customFormat="1" ht="38.25" customHeight="1" x14ac:dyDescent="0.2">
      <c r="A147" s="86"/>
      <c r="B147" s="89"/>
      <c r="C147" s="89"/>
      <c r="D147" s="89"/>
      <c r="E147" s="89"/>
      <c r="F147" s="97"/>
      <c r="G147" s="89"/>
      <c r="H147" s="89"/>
      <c r="I147" s="89"/>
      <c r="J147" s="89"/>
    </row>
    <row r="148" spans="1:10" s="7" customFormat="1" ht="60" customHeight="1" x14ac:dyDescent="0.2">
      <c r="A148" s="86"/>
      <c r="B148" s="90"/>
      <c r="C148" s="90"/>
      <c r="D148" s="90"/>
      <c r="E148" s="90"/>
      <c r="F148" s="98"/>
      <c r="G148" s="90"/>
      <c r="H148" s="90"/>
      <c r="I148" s="90"/>
      <c r="J148" s="89"/>
    </row>
    <row r="149" spans="1:10" ht="60" customHeight="1" x14ac:dyDescent="0.2">
      <c r="A149" s="4">
        <v>1</v>
      </c>
      <c r="B149" s="58" t="s">
        <v>365</v>
      </c>
      <c r="C149" s="2" t="s">
        <v>331</v>
      </c>
      <c r="D149" s="2" t="s">
        <v>332</v>
      </c>
      <c r="E149" s="2" t="s">
        <v>450</v>
      </c>
      <c r="F149" s="20" t="s">
        <v>451</v>
      </c>
      <c r="G149" s="2">
        <v>137.9</v>
      </c>
      <c r="H149" s="2" t="s">
        <v>333</v>
      </c>
      <c r="I149" s="2" t="s">
        <v>334</v>
      </c>
      <c r="J149" s="2" t="s">
        <v>335</v>
      </c>
    </row>
    <row r="150" spans="1:10" ht="38.25" x14ac:dyDescent="0.2">
      <c r="A150" s="2">
        <v>2</v>
      </c>
      <c r="B150" s="58" t="s">
        <v>330</v>
      </c>
      <c r="C150" s="4" t="s">
        <v>331</v>
      </c>
      <c r="D150" s="4" t="s">
        <v>332</v>
      </c>
      <c r="E150" s="2" t="s">
        <v>453</v>
      </c>
      <c r="F150" s="20" t="s">
        <v>452</v>
      </c>
      <c r="G150" s="2">
        <v>137.9</v>
      </c>
      <c r="H150" s="2" t="s">
        <v>333</v>
      </c>
      <c r="I150" s="2" t="s">
        <v>336</v>
      </c>
      <c r="J150" s="2"/>
    </row>
    <row r="151" spans="1:10" ht="38.25" x14ac:dyDescent="0.2">
      <c r="A151" s="2">
        <v>3</v>
      </c>
      <c r="B151" s="58" t="s">
        <v>330</v>
      </c>
      <c r="C151" s="4" t="s">
        <v>331</v>
      </c>
      <c r="D151" s="4" t="s">
        <v>332</v>
      </c>
      <c r="E151" s="2" t="s">
        <v>454</v>
      </c>
      <c r="F151" s="20" t="s">
        <v>452</v>
      </c>
      <c r="G151" s="2">
        <v>727</v>
      </c>
      <c r="H151" s="2" t="s">
        <v>333</v>
      </c>
      <c r="I151" s="2" t="s">
        <v>337</v>
      </c>
      <c r="J151" s="2"/>
    </row>
    <row r="152" spans="1:10" ht="38.25" x14ac:dyDescent="0.2">
      <c r="A152" s="2">
        <v>4</v>
      </c>
      <c r="B152" s="58" t="s">
        <v>330</v>
      </c>
      <c r="C152" s="4" t="s">
        <v>331</v>
      </c>
      <c r="D152" s="4" t="s">
        <v>332</v>
      </c>
      <c r="E152" s="2" t="s">
        <v>455</v>
      </c>
      <c r="F152" s="20" t="s">
        <v>452</v>
      </c>
      <c r="G152" s="2">
        <v>426</v>
      </c>
      <c r="H152" s="2" t="s">
        <v>333</v>
      </c>
      <c r="I152" s="2" t="s">
        <v>338</v>
      </c>
      <c r="J152" s="2"/>
    </row>
    <row r="153" spans="1:10" ht="38.25" x14ac:dyDescent="0.2">
      <c r="A153" s="2">
        <v>5</v>
      </c>
      <c r="B153" s="58" t="s">
        <v>330</v>
      </c>
      <c r="C153" s="4" t="s">
        <v>331</v>
      </c>
      <c r="D153" s="4" t="s">
        <v>332</v>
      </c>
      <c r="E153" s="2" t="s">
        <v>456</v>
      </c>
      <c r="F153" s="20" t="s">
        <v>452</v>
      </c>
      <c r="G153" s="2">
        <v>579</v>
      </c>
      <c r="H153" s="2" t="s">
        <v>333</v>
      </c>
      <c r="I153" s="2" t="s">
        <v>339</v>
      </c>
      <c r="J153" s="2"/>
    </row>
    <row r="154" spans="1:10" ht="38.25" x14ac:dyDescent="0.2">
      <c r="A154" s="2">
        <v>6</v>
      </c>
      <c r="B154" s="58" t="s">
        <v>330</v>
      </c>
      <c r="C154" s="4" t="s">
        <v>331</v>
      </c>
      <c r="D154" s="4" t="s">
        <v>332</v>
      </c>
      <c r="E154" s="2" t="s">
        <v>457</v>
      </c>
      <c r="F154" s="20" t="s">
        <v>452</v>
      </c>
      <c r="G154" s="2">
        <v>606</v>
      </c>
      <c r="H154" s="2" t="s">
        <v>333</v>
      </c>
      <c r="I154" s="2" t="s">
        <v>340</v>
      </c>
      <c r="J154" s="2"/>
    </row>
    <row r="155" spans="1:10" ht="38.25" x14ac:dyDescent="0.2">
      <c r="A155" s="2">
        <v>7</v>
      </c>
      <c r="B155" s="58" t="s">
        <v>330</v>
      </c>
      <c r="C155" s="4" t="s">
        <v>331</v>
      </c>
      <c r="D155" s="4" t="s">
        <v>332</v>
      </c>
      <c r="E155" s="2" t="s">
        <v>458</v>
      </c>
      <c r="F155" s="20" t="s">
        <v>452</v>
      </c>
      <c r="G155" s="2">
        <v>627</v>
      </c>
      <c r="H155" s="2" t="s">
        <v>333</v>
      </c>
      <c r="I155" s="2" t="s">
        <v>341</v>
      </c>
      <c r="J155" s="2"/>
    </row>
    <row r="156" spans="1:10" ht="38.25" x14ac:dyDescent="0.2">
      <c r="A156" s="2">
        <v>8</v>
      </c>
      <c r="B156" s="58" t="s">
        <v>330</v>
      </c>
      <c r="C156" s="4" t="s">
        <v>331</v>
      </c>
      <c r="D156" s="4" t="s">
        <v>332</v>
      </c>
      <c r="E156" s="2" t="s">
        <v>459</v>
      </c>
      <c r="F156" s="20" t="s">
        <v>452</v>
      </c>
      <c r="G156" s="2">
        <v>681</v>
      </c>
      <c r="H156" s="2" t="s">
        <v>333</v>
      </c>
      <c r="I156" s="2" t="s">
        <v>342</v>
      </c>
      <c r="J156" s="2"/>
    </row>
    <row r="157" spans="1:10" ht="38.25" x14ac:dyDescent="0.2">
      <c r="A157" s="2">
        <v>9</v>
      </c>
      <c r="B157" s="58" t="s">
        <v>330</v>
      </c>
      <c r="C157" s="4" t="s">
        <v>331</v>
      </c>
      <c r="D157" s="4" t="s">
        <v>332</v>
      </c>
      <c r="E157" s="2" t="s">
        <v>460</v>
      </c>
      <c r="F157" s="20" t="s">
        <v>452</v>
      </c>
      <c r="G157" s="2">
        <v>639</v>
      </c>
      <c r="H157" s="2" t="s">
        <v>333</v>
      </c>
      <c r="I157" s="2" t="s">
        <v>343</v>
      </c>
      <c r="J157" s="2"/>
    </row>
    <row r="158" spans="1:10" ht="38.25" x14ac:dyDescent="0.2">
      <c r="A158" s="2">
        <v>10</v>
      </c>
      <c r="B158" s="58" t="s">
        <v>330</v>
      </c>
      <c r="C158" s="4" t="s">
        <v>331</v>
      </c>
      <c r="D158" s="4" t="s">
        <v>332</v>
      </c>
      <c r="E158" s="2" t="s">
        <v>461</v>
      </c>
      <c r="F158" s="20" t="s">
        <v>452</v>
      </c>
      <c r="G158" s="2">
        <v>900.5</v>
      </c>
      <c r="H158" s="2" t="s">
        <v>333</v>
      </c>
      <c r="I158" s="2" t="s">
        <v>344</v>
      </c>
      <c r="J158" s="2"/>
    </row>
    <row r="159" spans="1:10" ht="38.25" x14ac:dyDescent="0.2">
      <c r="A159" s="2">
        <v>11</v>
      </c>
      <c r="B159" s="58" t="s">
        <v>330</v>
      </c>
      <c r="C159" s="4" t="s">
        <v>331</v>
      </c>
      <c r="D159" s="4" t="s">
        <v>332</v>
      </c>
      <c r="E159" s="2" t="s">
        <v>462</v>
      </c>
      <c r="F159" s="20" t="s">
        <v>452</v>
      </c>
      <c r="G159" s="2">
        <v>639</v>
      </c>
      <c r="H159" s="2" t="s">
        <v>333</v>
      </c>
      <c r="I159" s="2" t="s">
        <v>345</v>
      </c>
      <c r="J159" s="2"/>
    </row>
    <row r="160" spans="1:10" ht="18.75" customHeight="1" x14ac:dyDescent="0.2">
      <c r="A160" s="69">
        <v>12</v>
      </c>
      <c r="B160" s="70" t="s">
        <v>330</v>
      </c>
      <c r="C160" s="76" t="s">
        <v>331</v>
      </c>
      <c r="D160" s="76" t="s">
        <v>346</v>
      </c>
      <c r="E160" s="70" t="s">
        <v>463</v>
      </c>
      <c r="F160" s="73" t="s">
        <v>452</v>
      </c>
      <c r="G160" s="69">
        <v>3720</v>
      </c>
      <c r="H160" s="2">
        <v>1240</v>
      </c>
      <c r="I160" s="69" t="s">
        <v>348</v>
      </c>
      <c r="J160" s="69" t="s">
        <v>349</v>
      </c>
    </row>
    <row r="161" spans="1:10" ht="30" customHeight="1" x14ac:dyDescent="0.2">
      <c r="A161" s="69"/>
      <c r="B161" s="71"/>
      <c r="C161" s="76"/>
      <c r="D161" s="76"/>
      <c r="E161" s="71"/>
      <c r="F161" s="74"/>
      <c r="G161" s="69"/>
      <c r="H161" s="2">
        <v>3</v>
      </c>
      <c r="I161" s="69"/>
      <c r="J161" s="69"/>
    </row>
    <row r="162" spans="1:10" ht="25.5" x14ac:dyDescent="0.2">
      <c r="A162" s="69"/>
      <c r="B162" s="72"/>
      <c r="C162" s="76"/>
      <c r="D162" s="76"/>
      <c r="E162" s="72"/>
      <c r="F162" s="75"/>
      <c r="G162" s="69"/>
      <c r="H162" s="2" t="s">
        <v>347</v>
      </c>
      <c r="I162" s="69"/>
      <c r="J162" s="69"/>
    </row>
    <row r="163" spans="1:10" ht="21.75" customHeight="1" x14ac:dyDescent="0.2">
      <c r="A163" s="69">
        <v>13</v>
      </c>
      <c r="B163" s="70" t="s">
        <v>330</v>
      </c>
      <c r="C163" s="69" t="s">
        <v>331</v>
      </c>
      <c r="D163" s="76" t="s">
        <v>346</v>
      </c>
      <c r="E163" s="70" t="s">
        <v>464</v>
      </c>
      <c r="F163" s="73" t="s">
        <v>452</v>
      </c>
      <c r="G163" s="69">
        <v>1160</v>
      </c>
      <c r="H163" s="2">
        <v>290</v>
      </c>
      <c r="I163" s="69" t="s">
        <v>350</v>
      </c>
      <c r="J163" s="69" t="s">
        <v>351</v>
      </c>
    </row>
    <row r="164" spans="1:10" x14ac:dyDescent="0.2">
      <c r="A164" s="69"/>
      <c r="B164" s="71"/>
      <c r="C164" s="69"/>
      <c r="D164" s="76"/>
      <c r="E164" s="71"/>
      <c r="F164" s="74"/>
      <c r="G164" s="69"/>
      <c r="H164" s="2">
        <v>4</v>
      </c>
      <c r="I164" s="69"/>
      <c r="J164" s="69"/>
    </row>
    <row r="165" spans="1:10" ht="30" customHeight="1" x14ac:dyDescent="0.2">
      <c r="A165" s="69"/>
      <c r="B165" s="72"/>
      <c r="C165" s="69"/>
      <c r="D165" s="76"/>
      <c r="E165" s="72"/>
      <c r="F165" s="75"/>
      <c r="G165" s="69"/>
      <c r="H165" s="2" t="s">
        <v>333</v>
      </c>
      <c r="I165" s="69"/>
      <c r="J165" s="69"/>
    </row>
    <row r="166" spans="1:10" ht="13.5" customHeight="1" x14ac:dyDescent="0.2">
      <c r="A166" s="69">
        <v>14</v>
      </c>
      <c r="B166" s="70" t="s">
        <v>330</v>
      </c>
      <c r="C166" s="76" t="s">
        <v>331</v>
      </c>
      <c r="D166" s="76" t="s">
        <v>346</v>
      </c>
      <c r="E166" s="70" t="s">
        <v>465</v>
      </c>
      <c r="F166" s="73" t="s">
        <v>452</v>
      </c>
      <c r="G166" s="69">
        <v>1900</v>
      </c>
      <c r="H166" s="2">
        <v>475</v>
      </c>
      <c r="I166" s="69" t="s">
        <v>352</v>
      </c>
      <c r="J166" s="69" t="s">
        <v>353</v>
      </c>
    </row>
    <row r="167" spans="1:10" x14ac:dyDescent="0.2">
      <c r="A167" s="69"/>
      <c r="B167" s="71"/>
      <c r="C167" s="76"/>
      <c r="D167" s="76"/>
      <c r="E167" s="71"/>
      <c r="F167" s="74"/>
      <c r="G167" s="69"/>
      <c r="H167" s="2">
        <v>4</v>
      </c>
      <c r="I167" s="69"/>
      <c r="J167" s="69"/>
    </row>
    <row r="168" spans="1:10" ht="30" customHeight="1" x14ac:dyDescent="0.2">
      <c r="A168" s="69"/>
      <c r="B168" s="72"/>
      <c r="C168" s="76"/>
      <c r="D168" s="76"/>
      <c r="E168" s="72"/>
      <c r="F168" s="75"/>
      <c r="G168" s="69"/>
      <c r="H168" s="2" t="s">
        <v>333</v>
      </c>
      <c r="I168" s="69"/>
      <c r="J168" s="69"/>
    </row>
    <row r="169" spans="1:10" ht="13.5" customHeight="1" x14ac:dyDescent="0.2">
      <c r="A169" s="69">
        <v>15</v>
      </c>
      <c r="B169" s="70" t="s">
        <v>330</v>
      </c>
      <c r="C169" s="76" t="s">
        <v>331</v>
      </c>
      <c r="D169" s="76" t="s">
        <v>346</v>
      </c>
      <c r="E169" s="70" t="s">
        <v>466</v>
      </c>
      <c r="F169" s="73" t="s">
        <v>452</v>
      </c>
      <c r="G169" s="69">
        <v>730</v>
      </c>
      <c r="H169" s="2">
        <v>208.5</v>
      </c>
      <c r="I169" s="69" t="s">
        <v>354</v>
      </c>
      <c r="J169" s="69" t="s">
        <v>355</v>
      </c>
    </row>
    <row r="170" spans="1:10" x14ac:dyDescent="0.2">
      <c r="A170" s="69"/>
      <c r="B170" s="71"/>
      <c r="C170" s="76"/>
      <c r="D170" s="76"/>
      <c r="E170" s="71"/>
      <c r="F170" s="74"/>
      <c r="G170" s="69"/>
      <c r="H170" s="2">
        <v>3.5</v>
      </c>
      <c r="I170" s="69"/>
      <c r="J170" s="69"/>
    </row>
    <row r="171" spans="1:10" ht="30" customHeight="1" x14ac:dyDescent="0.2">
      <c r="A171" s="70"/>
      <c r="B171" s="71"/>
      <c r="C171" s="77"/>
      <c r="D171" s="77"/>
      <c r="E171" s="72"/>
      <c r="F171" s="75"/>
      <c r="G171" s="70"/>
      <c r="H171" s="58" t="s">
        <v>333</v>
      </c>
      <c r="I171" s="70"/>
      <c r="J171" s="70"/>
    </row>
    <row r="172" spans="1:10" ht="13.5" customHeight="1" x14ac:dyDescent="0.2">
      <c r="A172" s="69">
        <v>16</v>
      </c>
      <c r="B172" s="70" t="s">
        <v>330</v>
      </c>
      <c r="C172" s="76" t="s">
        <v>331</v>
      </c>
      <c r="D172" s="76" t="s">
        <v>346</v>
      </c>
      <c r="E172" s="70" t="s">
        <v>467</v>
      </c>
      <c r="F172" s="73" t="s">
        <v>452</v>
      </c>
      <c r="G172" s="69">
        <v>2010</v>
      </c>
      <c r="H172" s="2">
        <v>528.9</v>
      </c>
      <c r="I172" s="69" t="s">
        <v>366</v>
      </c>
      <c r="J172" s="69" t="s">
        <v>367</v>
      </c>
    </row>
    <row r="173" spans="1:10" ht="15.75" customHeight="1" x14ac:dyDescent="0.2">
      <c r="A173" s="69"/>
      <c r="B173" s="71"/>
      <c r="C173" s="76"/>
      <c r="D173" s="76"/>
      <c r="E173" s="71"/>
      <c r="F173" s="74"/>
      <c r="G173" s="69"/>
      <c r="H173" s="2">
        <v>3.8</v>
      </c>
      <c r="I173" s="69"/>
      <c r="J173" s="69"/>
    </row>
    <row r="174" spans="1:10" ht="30" customHeight="1" x14ac:dyDescent="0.2">
      <c r="A174" s="69"/>
      <c r="B174" s="72"/>
      <c r="C174" s="76"/>
      <c r="D174" s="76"/>
      <c r="E174" s="72"/>
      <c r="F174" s="75"/>
      <c r="G174" s="69"/>
      <c r="H174" s="2" t="s">
        <v>333</v>
      </c>
      <c r="I174" s="69"/>
      <c r="J174" s="69"/>
    </row>
    <row r="175" spans="1:10" ht="15.75" customHeight="1" x14ac:dyDescent="0.2">
      <c r="A175" s="69">
        <v>17</v>
      </c>
      <c r="B175" s="70" t="s">
        <v>330</v>
      </c>
      <c r="C175" s="76" t="s">
        <v>331</v>
      </c>
      <c r="D175" s="69" t="s">
        <v>346</v>
      </c>
      <c r="E175" s="70" t="s">
        <v>468</v>
      </c>
      <c r="F175" s="73" t="s">
        <v>452</v>
      </c>
      <c r="G175" s="69">
        <v>3500</v>
      </c>
      <c r="H175" s="2">
        <v>1166.5999999999999</v>
      </c>
      <c r="I175" s="69" t="s">
        <v>370</v>
      </c>
      <c r="J175" s="69" t="s">
        <v>371</v>
      </c>
    </row>
    <row r="176" spans="1:10" x14ac:dyDescent="0.2">
      <c r="A176" s="69"/>
      <c r="B176" s="71"/>
      <c r="C176" s="76"/>
      <c r="D176" s="69"/>
      <c r="E176" s="71"/>
      <c r="F176" s="74"/>
      <c r="G176" s="69"/>
      <c r="H176" s="2">
        <v>3</v>
      </c>
      <c r="I176" s="69"/>
      <c r="J176" s="69"/>
    </row>
    <row r="177" spans="1:10" ht="30" customHeight="1" x14ac:dyDescent="0.2">
      <c r="A177" s="69"/>
      <c r="B177" s="71"/>
      <c r="C177" s="76"/>
      <c r="D177" s="69"/>
      <c r="E177" s="71"/>
      <c r="F177" s="74"/>
      <c r="G177" s="69"/>
      <c r="H177" s="2" t="s">
        <v>368</v>
      </c>
      <c r="I177" s="69"/>
      <c r="J177" s="69"/>
    </row>
    <row r="178" spans="1:10" x14ac:dyDescent="0.2">
      <c r="A178" s="69"/>
      <c r="B178" s="72"/>
      <c r="C178" s="76"/>
      <c r="D178" s="69"/>
      <c r="E178" s="72"/>
      <c r="F178" s="75"/>
      <c r="G178" s="69"/>
      <c r="H178" s="2" t="s">
        <v>369</v>
      </c>
      <c r="I178" s="69"/>
      <c r="J178" s="69"/>
    </row>
    <row r="179" spans="1:10" ht="15.75" customHeight="1" x14ac:dyDescent="0.2">
      <c r="A179" s="69">
        <v>18</v>
      </c>
      <c r="B179" s="70" t="s">
        <v>330</v>
      </c>
      <c r="C179" s="76" t="s">
        <v>331</v>
      </c>
      <c r="D179" s="69" t="s">
        <v>346</v>
      </c>
      <c r="E179" s="70" t="s">
        <v>469</v>
      </c>
      <c r="F179" s="73" t="s">
        <v>452</v>
      </c>
      <c r="G179" s="69">
        <v>520</v>
      </c>
      <c r="H179" s="2">
        <v>173</v>
      </c>
      <c r="I179" s="69" t="s">
        <v>372</v>
      </c>
      <c r="J179" s="69" t="s">
        <v>373</v>
      </c>
    </row>
    <row r="180" spans="1:10" x14ac:dyDescent="0.2">
      <c r="A180" s="69"/>
      <c r="B180" s="71"/>
      <c r="C180" s="76"/>
      <c r="D180" s="69"/>
      <c r="E180" s="71"/>
      <c r="F180" s="74"/>
      <c r="G180" s="69"/>
      <c r="H180" s="2">
        <v>3</v>
      </c>
      <c r="I180" s="69"/>
      <c r="J180" s="69"/>
    </row>
    <row r="181" spans="1:10" ht="25.5" x14ac:dyDescent="0.2">
      <c r="A181" s="69"/>
      <c r="B181" s="72"/>
      <c r="C181" s="76"/>
      <c r="D181" s="69"/>
      <c r="E181" s="72"/>
      <c r="F181" s="75"/>
      <c r="G181" s="69"/>
      <c r="H181" s="2" t="s">
        <v>347</v>
      </c>
      <c r="I181" s="69"/>
      <c r="J181" s="69"/>
    </row>
    <row r="182" spans="1:10" ht="15" customHeight="1" x14ac:dyDescent="0.2">
      <c r="A182" s="69">
        <v>19</v>
      </c>
      <c r="B182" s="70" t="s">
        <v>330</v>
      </c>
      <c r="C182" s="76" t="s">
        <v>331</v>
      </c>
      <c r="D182" s="69" t="s">
        <v>346</v>
      </c>
      <c r="E182" s="70" t="s">
        <v>470</v>
      </c>
      <c r="F182" s="73" t="s">
        <v>452</v>
      </c>
      <c r="G182" s="69">
        <v>825</v>
      </c>
      <c r="H182" s="2">
        <v>275</v>
      </c>
      <c r="I182" s="69" t="s">
        <v>374</v>
      </c>
      <c r="J182" s="69" t="s">
        <v>375</v>
      </c>
    </row>
    <row r="183" spans="1:10" x14ac:dyDescent="0.2">
      <c r="A183" s="69"/>
      <c r="B183" s="71"/>
      <c r="C183" s="76"/>
      <c r="D183" s="69"/>
      <c r="E183" s="71"/>
      <c r="F183" s="74"/>
      <c r="G183" s="69"/>
      <c r="H183" s="2">
        <v>3</v>
      </c>
      <c r="I183" s="69"/>
      <c r="J183" s="69"/>
    </row>
    <row r="184" spans="1:10" ht="25.5" x14ac:dyDescent="0.2">
      <c r="A184" s="69"/>
      <c r="B184" s="72"/>
      <c r="C184" s="76"/>
      <c r="D184" s="69"/>
      <c r="E184" s="72"/>
      <c r="F184" s="75"/>
      <c r="G184" s="69"/>
      <c r="H184" s="2" t="s">
        <v>347</v>
      </c>
      <c r="I184" s="69"/>
      <c r="J184" s="69"/>
    </row>
    <row r="185" spans="1:10" ht="15" customHeight="1" x14ac:dyDescent="0.2">
      <c r="A185" s="69">
        <v>20</v>
      </c>
      <c r="B185" s="70" t="s">
        <v>330</v>
      </c>
      <c r="C185" s="76" t="s">
        <v>331</v>
      </c>
      <c r="D185" s="69" t="s">
        <v>346</v>
      </c>
      <c r="E185" s="70" t="s">
        <v>471</v>
      </c>
      <c r="F185" s="73" t="s">
        <v>452</v>
      </c>
      <c r="G185" s="69">
        <v>380</v>
      </c>
      <c r="H185" s="2">
        <v>126.6</v>
      </c>
      <c r="I185" s="69" t="s">
        <v>376</v>
      </c>
      <c r="J185" s="69" t="s">
        <v>377</v>
      </c>
    </row>
    <row r="186" spans="1:10" x14ac:dyDescent="0.2">
      <c r="A186" s="69"/>
      <c r="B186" s="71"/>
      <c r="C186" s="76"/>
      <c r="D186" s="69"/>
      <c r="E186" s="71"/>
      <c r="F186" s="74"/>
      <c r="G186" s="69"/>
      <c r="H186" s="2">
        <v>3</v>
      </c>
      <c r="I186" s="69"/>
      <c r="J186" s="69"/>
    </row>
    <row r="187" spans="1:10" ht="25.5" x14ac:dyDescent="0.2">
      <c r="A187" s="69"/>
      <c r="B187" s="72"/>
      <c r="C187" s="76"/>
      <c r="D187" s="69"/>
      <c r="E187" s="72"/>
      <c r="F187" s="75"/>
      <c r="G187" s="69"/>
      <c r="H187" s="2" t="s">
        <v>347</v>
      </c>
      <c r="I187" s="69"/>
      <c r="J187" s="69"/>
    </row>
    <row r="188" spans="1:10" ht="17.25" customHeight="1" x14ac:dyDescent="0.2">
      <c r="A188" s="69">
        <v>21</v>
      </c>
      <c r="B188" s="70" t="s">
        <v>330</v>
      </c>
      <c r="C188" s="76" t="s">
        <v>331</v>
      </c>
      <c r="D188" s="69" t="s">
        <v>346</v>
      </c>
      <c r="E188" s="70" t="s">
        <v>472</v>
      </c>
      <c r="F188" s="73" t="s">
        <v>452</v>
      </c>
      <c r="G188" s="69">
        <v>4945</v>
      </c>
      <c r="H188" s="2">
        <v>1235</v>
      </c>
      <c r="I188" s="69" t="s">
        <v>380</v>
      </c>
      <c r="J188" s="69"/>
    </row>
    <row r="189" spans="1:10" ht="19.5" customHeight="1" x14ac:dyDescent="0.2">
      <c r="A189" s="69"/>
      <c r="B189" s="71"/>
      <c r="C189" s="76"/>
      <c r="D189" s="69"/>
      <c r="E189" s="71"/>
      <c r="F189" s="74"/>
      <c r="G189" s="69"/>
      <c r="H189" s="2">
        <v>4</v>
      </c>
      <c r="I189" s="69"/>
      <c r="J189" s="69"/>
    </row>
    <row r="190" spans="1:10" ht="17.25" customHeight="1" x14ac:dyDescent="0.2">
      <c r="A190" s="69"/>
      <c r="B190" s="71"/>
      <c r="C190" s="76"/>
      <c r="D190" s="69"/>
      <c r="E190" s="71"/>
      <c r="F190" s="74"/>
      <c r="G190" s="69"/>
      <c r="H190" s="2" t="s">
        <v>378</v>
      </c>
      <c r="I190" s="69"/>
      <c r="J190" s="69"/>
    </row>
    <row r="191" spans="1:10" ht="25.5" x14ac:dyDescent="0.2">
      <c r="A191" s="69"/>
      <c r="B191" s="72"/>
      <c r="C191" s="76"/>
      <c r="D191" s="69"/>
      <c r="E191" s="72"/>
      <c r="F191" s="75"/>
      <c r="G191" s="69"/>
      <c r="H191" s="2" t="s">
        <v>379</v>
      </c>
      <c r="I191" s="69"/>
      <c r="J191" s="69"/>
    </row>
    <row r="192" spans="1:10" ht="15" customHeight="1" x14ac:dyDescent="0.2">
      <c r="A192" s="69">
        <v>22</v>
      </c>
      <c r="B192" s="70" t="s">
        <v>330</v>
      </c>
      <c r="C192" s="76" t="s">
        <v>331</v>
      </c>
      <c r="D192" s="69" t="s">
        <v>346</v>
      </c>
      <c r="E192" s="70" t="s">
        <v>473</v>
      </c>
      <c r="F192" s="73" t="s">
        <v>452</v>
      </c>
      <c r="G192" s="69">
        <v>708</v>
      </c>
      <c r="H192" s="2">
        <v>236</v>
      </c>
      <c r="I192" s="69" t="s">
        <v>381</v>
      </c>
      <c r="J192" s="69"/>
    </row>
    <row r="193" spans="1:10" x14ac:dyDescent="0.2">
      <c r="A193" s="69"/>
      <c r="B193" s="71"/>
      <c r="C193" s="76"/>
      <c r="D193" s="69"/>
      <c r="E193" s="71"/>
      <c r="F193" s="74"/>
      <c r="G193" s="69"/>
      <c r="H193" s="2">
        <v>3</v>
      </c>
      <c r="I193" s="69"/>
      <c r="J193" s="69"/>
    </row>
    <row r="194" spans="1:10" ht="25.5" x14ac:dyDescent="0.2">
      <c r="A194" s="69"/>
      <c r="B194" s="72"/>
      <c r="C194" s="76"/>
      <c r="D194" s="69"/>
      <c r="E194" s="72"/>
      <c r="F194" s="75"/>
      <c r="G194" s="69"/>
      <c r="H194" s="2" t="s">
        <v>347</v>
      </c>
      <c r="I194" s="69"/>
      <c r="J194" s="69"/>
    </row>
    <row r="195" spans="1:10" ht="14.25" customHeight="1" x14ac:dyDescent="0.2">
      <c r="A195" s="69">
        <v>23</v>
      </c>
      <c r="B195" s="70" t="s">
        <v>330</v>
      </c>
      <c r="C195" s="76" t="s">
        <v>331</v>
      </c>
      <c r="D195" s="69" t="s">
        <v>346</v>
      </c>
      <c r="E195" s="70" t="s">
        <v>474</v>
      </c>
      <c r="F195" s="73" t="s">
        <v>452</v>
      </c>
      <c r="G195" s="69">
        <v>1515</v>
      </c>
      <c r="H195" s="2">
        <v>505</v>
      </c>
      <c r="I195" s="69" t="s">
        <v>382</v>
      </c>
      <c r="J195" s="69"/>
    </row>
    <row r="196" spans="1:10" x14ac:dyDescent="0.2">
      <c r="A196" s="69"/>
      <c r="B196" s="71"/>
      <c r="C196" s="76"/>
      <c r="D196" s="69"/>
      <c r="E196" s="71"/>
      <c r="F196" s="74"/>
      <c r="G196" s="69"/>
      <c r="H196" s="2">
        <v>3</v>
      </c>
      <c r="I196" s="69"/>
      <c r="J196" s="69"/>
    </row>
    <row r="197" spans="1:10" ht="25.5" x14ac:dyDescent="0.2">
      <c r="A197" s="69"/>
      <c r="B197" s="72"/>
      <c r="C197" s="76"/>
      <c r="D197" s="69"/>
      <c r="E197" s="72"/>
      <c r="F197" s="75"/>
      <c r="G197" s="69"/>
      <c r="H197" s="2" t="s">
        <v>347</v>
      </c>
      <c r="I197" s="69"/>
      <c r="J197" s="69"/>
    </row>
    <row r="198" spans="1:10" ht="13.5" customHeight="1" x14ac:dyDescent="0.2">
      <c r="A198" s="69">
        <v>24</v>
      </c>
      <c r="B198" s="70" t="s">
        <v>330</v>
      </c>
      <c r="C198" s="76" t="s">
        <v>331</v>
      </c>
      <c r="D198" s="69" t="s">
        <v>346</v>
      </c>
      <c r="E198" s="70" t="s">
        <v>475</v>
      </c>
      <c r="F198" s="73" t="s">
        <v>452</v>
      </c>
      <c r="G198" s="69">
        <v>900</v>
      </c>
      <c r="H198" s="2">
        <v>300</v>
      </c>
      <c r="I198" s="69" t="s">
        <v>383</v>
      </c>
      <c r="J198" s="69"/>
    </row>
    <row r="199" spans="1:10" x14ac:dyDescent="0.2">
      <c r="A199" s="69"/>
      <c r="B199" s="71"/>
      <c r="C199" s="76"/>
      <c r="D199" s="69"/>
      <c r="E199" s="71"/>
      <c r="F199" s="74"/>
      <c r="G199" s="69"/>
      <c r="H199" s="2">
        <v>3</v>
      </c>
      <c r="I199" s="69"/>
      <c r="J199" s="69"/>
    </row>
    <row r="200" spans="1:10" ht="25.5" x14ac:dyDescent="0.2">
      <c r="A200" s="69"/>
      <c r="B200" s="72"/>
      <c r="C200" s="76"/>
      <c r="D200" s="69"/>
      <c r="E200" s="72"/>
      <c r="F200" s="75"/>
      <c r="G200" s="69"/>
      <c r="H200" s="2" t="s">
        <v>347</v>
      </c>
      <c r="I200" s="69"/>
      <c r="J200" s="69"/>
    </row>
    <row r="201" spans="1:10" ht="15.75" customHeight="1" x14ac:dyDescent="0.2">
      <c r="A201" s="69">
        <v>25</v>
      </c>
      <c r="B201" s="70" t="s">
        <v>330</v>
      </c>
      <c r="C201" s="76" t="s">
        <v>331</v>
      </c>
      <c r="D201" s="69" t="s">
        <v>346</v>
      </c>
      <c r="E201" s="70" t="s">
        <v>476</v>
      </c>
      <c r="F201" s="73" t="s">
        <v>452</v>
      </c>
      <c r="G201" s="69">
        <v>980</v>
      </c>
      <c r="H201" s="2">
        <v>280</v>
      </c>
      <c r="I201" s="69" t="s">
        <v>384</v>
      </c>
      <c r="J201" s="69" t="s">
        <v>385</v>
      </c>
    </row>
    <row r="202" spans="1:10" x14ac:dyDescent="0.2">
      <c r="A202" s="69"/>
      <c r="B202" s="71"/>
      <c r="C202" s="76"/>
      <c r="D202" s="69"/>
      <c r="E202" s="71"/>
      <c r="F202" s="74"/>
      <c r="G202" s="69"/>
      <c r="H202" s="2">
        <v>3.5</v>
      </c>
      <c r="I202" s="69"/>
      <c r="J202" s="69"/>
    </row>
    <row r="203" spans="1:10" ht="25.5" x14ac:dyDescent="0.2">
      <c r="A203" s="69"/>
      <c r="B203" s="72"/>
      <c r="C203" s="76"/>
      <c r="D203" s="69"/>
      <c r="E203" s="72"/>
      <c r="F203" s="75"/>
      <c r="G203" s="69"/>
      <c r="H203" s="2" t="s">
        <v>347</v>
      </c>
      <c r="I203" s="69"/>
      <c r="J203" s="69"/>
    </row>
    <row r="204" spans="1:10" ht="14.25" customHeight="1" x14ac:dyDescent="0.2">
      <c r="A204" s="69">
        <v>26</v>
      </c>
      <c r="B204" s="70" t="s">
        <v>330</v>
      </c>
      <c r="C204" s="76" t="s">
        <v>331</v>
      </c>
      <c r="D204" s="69" t="s">
        <v>346</v>
      </c>
      <c r="E204" s="70" t="s">
        <v>477</v>
      </c>
      <c r="F204" s="73" t="s">
        <v>452</v>
      </c>
      <c r="G204" s="69">
        <v>1743</v>
      </c>
      <c r="H204" s="2">
        <v>581</v>
      </c>
      <c r="I204" s="69" t="s">
        <v>386</v>
      </c>
      <c r="J204" s="69"/>
    </row>
    <row r="205" spans="1:10" x14ac:dyDescent="0.2">
      <c r="A205" s="69"/>
      <c r="B205" s="71"/>
      <c r="C205" s="76"/>
      <c r="D205" s="69"/>
      <c r="E205" s="71"/>
      <c r="F205" s="74"/>
      <c r="G205" s="69"/>
      <c r="H205" s="2">
        <v>3</v>
      </c>
      <c r="I205" s="69"/>
      <c r="J205" s="69"/>
    </row>
    <row r="206" spans="1:10" ht="25.5" x14ac:dyDescent="0.2">
      <c r="A206" s="69"/>
      <c r="B206" s="72"/>
      <c r="C206" s="76"/>
      <c r="D206" s="69"/>
      <c r="E206" s="72"/>
      <c r="F206" s="75"/>
      <c r="G206" s="69"/>
      <c r="H206" s="2" t="s">
        <v>347</v>
      </c>
      <c r="I206" s="69"/>
      <c r="J206" s="69"/>
    </row>
    <row r="207" spans="1:10" ht="20.25" customHeight="1" x14ac:dyDescent="0.2">
      <c r="A207" s="69">
        <v>27</v>
      </c>
      <c r="B207" s="70" t="s">
        <v>330</v>
      </c>
      <c r="C207" s="76" t="s">
        <v>331</v>
      </c>
      <c r="D207" s="69" t="s">
        <v>346</v>
      </c>
      <c r="E207" s="70" t="s">
        <v>478</v>
      </c>
      <c r="F207" s="73" t="s">
        <v>452</v>
      </c>
      <c r="G207" s="69">
        <v>1335</v>
      </c>
      <c r="H207" s="2">
        <v>445</v>
      </c>
      <c r="I207" s="69" t="s">
        <v>387</v>
      </c>
      <c r="J207" s="69"/>
    </row>
    <row r="208" spans="1:10" ht="14.25" customHeight="1" x14ac:dyDescent="0.2">
      <c r="A208" s="69"/>
      <c r="B208" s="71"/>
      <c r="C208" s="76"/>
      <c r="D208" s="69"/>
      <c r="E208" s="71"/>
      <c r="F208" s="74"/>
      <c r="G208" s="69"/>
      <c r="H208" s="2">
        <v>3</v>
      </c>
      <c r="I208" s="69"/>
      <c r="J208" s="69"/>
    </row>
    <row r="209" spans="1:10" ht="25.5" x14ac:dyDescent="0.2">
      <c r="A209" s="69"/>
      <c r="B209" s="72"/>
      <c r="C209" s="76"/>
      <c r="D209" s="69"/>
      <c r="E209" s="72"/>
      <c r="F209" s="75"/>
      <c r="G209" s="69"/>
      <c r="H209" s="2" t="s">
        <v>347</v>
      </c>
      <c r="I209" s="69"/>
      <c r="J209" s="69"/>
    </row>
    <row r="210" spans="1:10" ht="14.25" customHeight="1" x14ac:dyDescent="0.2">
      <c r="A210" s="69">
        <v>28</v>
      </c>
      <c r="B210" s="70" t="s">
        <v>330</v>
      </c>
      <c r="C210" s="76" t="s">
        <v>331</v>
      </c>
      <c r="D210" s="69" t="s">
        <v>346</v>
      </c>
      <c r="E210" s="70" t="s">
        <v>479</v>
      </c>
      <c r="F210" s="73" t="s">
        <v>452</v>
      </c>
      <c r="G210" s="69">
        <v>1800</v>
      </c>
      <c r="H210" s="2">
        <v>600</v>
      </c>
      <c r="I210" s="69" t="s">
        <v>388</v>
      </c>
      <c r="J210" s="69"/>
    </row>
    <row r="211" spans="1:10" ht="16.5" customHeight="1" x14ac:dyDescent="0.2">
      <c r="A211" s="69"/>
      <c r="B211" s="71"/>
      <c r="C211" s="76"/>
      <c r="D211" s="69"/>
      <c r="E211" s="71"/>
      <c r="F211" s="74"/>
      <c r="G211" s="69"/>
      <c r="H211" s="2">
        <v>3</v>
      </c>
      <c r="I211" s="69"/>
      <c r="J211" s="69"/>
    </row>
    <row r="212" spans="1:10" ht="25.5" x14ac:dyDescent="0.2">
      <c r="A212" s="69"/>
      <c r="B212" s="72"/>
      <c r="C212" s="76"/>
      <c r="D212" s="69"/>
      <c r="E212" s="72"/>
      <c r="F212" s="75"/>
      <c r="G212" s="69"/>
      <c r="H212" s="2" t="s">
        <v>347</v>
      </c>
      <c r="I212" s="69"/>
      <c r="J212" s="69"/>
    </row>
    <row r="213" spans="1:10" ht="18" customHeight="1" x14ac:dyDescent="0.2">
      <c r="A213" s="69">
        <v>29</v>
      </c>
      <c r="B213" s="70" t="s">
        <v>330</v>
      </c>
      <c r="C213" s="76" t="s">
        <v>331</v>
      </c>
      <c r="D213" s="69" t="s">
        <v>346</v>
      </c>
      <c r="E213" s="70" t="s">
        <v>501</v>
      </c>
      <c r="F213" s="73" t="s">
        <v>452</v>
      </c>
      <c r="G213" s="69">
        <v>1320</v>
      </c>
      <c r="H213" s="2">
        <v>440</v>
      </c>
      <c r="I213" s="69" t="s">
        <v>389</v>
      </c>
      <c r="J213" s="69"/>
    </row>
    <row r="214" spans="1:10" x14ac:dyDescent="0.2">
      <c r="A214" s="69"/>
      <c r="B214" s="71"/>
      <c r="C214" s="76"/>
      <c r="D214" s="69"/>
      <c r="E214" s="71"/>
      <c r="F214" s="74"/>
      <c r="G214" s="69"/>
      <c r="H214" s="2">
        <v>3</v>
      </c>
      <c r="I214" s="69"/>
      <c r="J214" s="69"/>
    </row>
    <row r="215" spans="1:10" ht="25.5" x14ac:dyDescent="0.2">
      <c r="A215" s="69"/>
      <c r="B215" s="72"/>
      <c r="C215" s="76"/>
      <c r="D215" s="69"/>
      <c r="E215" s="72"/>
      <c r="F215" s="75"/>
      <c r="G215" s="69"/>
      <c r="H215" s="2" t="s">
        <v>347</v>
      </c>
      <c r="I215" s="69"/>
      <c r="J215" s="69"/>
    </row>
    <row r="216" spans="1:10" ht="17.25" customHeight="1" x14ac:dyDescent="0.2">
      <c r="A216" s="69">
        <v>30</v>
      </c>
      <c r="B216" s="70" t="s">
        <v>330</v>
      </c>
      <c r="C216" s="76" t="s">
        <v>331</v>
      </c>
      <c r="D216" s="69" t="s">
        <v>346</v>
      </c>
      <c r="E216" s="70" t="s">
        <v>480</v>
      </c>
      <c r="F216" s="73" t="s">
        <v>452</v>
      </c>
      <c r="G216" s="69">
        <v>1890</v>
      </c>
      <c r="H216" s="2">
        <v>630</v>
      </c>
      <c r="I216" s="69" t="s">
        <v>390</v>
      </c>
      <c r="J216" s="69" t="s">
        <v>391</v>
      </c>
    </row>
    <row r="217" spans="1:10" x14ac:dyDescent="0.2">
      <c r="A217" s="69"/>
      <c r="B217" s="71"/>
      <c r="C217" s="76"/>
      <c r="D217" s="69"/>
      <c r="E217" s="71"/>
      <c r="F217" s="74"/>
      <c r="G217" s="69"/>
      <c r="H217" s="2">
        <v>3</v>
      </c>
      <c r="I217" s="69"/>
      <c r="J217" s="69"/>
    </row>
    <row r="218" spans="1:10" ht="25.5" x14ac:dyDescent="0.2">
      <c r="A218" s="69"/>
      <c r="B218" s="72"/>
      <c r="C218" s="76"/>
      <c r="D218" s="69"/>
      <c r="E218" s="72"/>
      <c r="F218" s="75"/>
      <c r="G218" s="69"/>
      <c r="H218" s="2" t="s">
        <v>347</v>
      </c>
      <c r="I218" s="69"/>
      <c r="J218" s="69"/>
    </row>
    <row r="219" spans="1:10" ht="15.75" customHeight="1" x14ac:dyDescent="0.2">
      <c r="A219" s="69">
        <v>31</v>
      </c>
      <c r="B219" s="70" t="s">
        <v>330</v>
      </c>
      <c r="C219" s="76" t="s">
        <v>331</v>
      </c>
      <c r="D219" s="69" t="s">
        <v>346</v>
      </c>
      <c r="E219" s="70" t="s">
        <v>481</v>
      </c>
      <c r="F219" s="73" t="s">
        <v>452</v>
      </c>
      <c r="G219" s="69">
        <v>1605</v>
      </c>
      <c r="H219" s="2">
        <v>535</v>
      </c>
      <c r="I219" s="69" t="s">
        <v>393</v>
      </c>
      <c r="J219" s="69"/>
    </row>
    <row r="220" spans="1:10" x14ac:dyDescent="0.2">
      <c r="A220" s="69"/>
      <c r="B220" s="71"/>
      <c r="C220" s="76"/>
      <c r="D220" s="69"/>
      <c r="E220" s="71"/>
      <c r="F220" s="74"/>
      <c r="G220" s="69"/>
      <c r="H220" s="2">
        <v>3</v>
      </c>
      <c r="I220" s="69"/>
      <c r="J220" s="69"/>
    </row>
    <row r="221" spans="1:10" ht="38.25" x14ac:dyDescent="0.2">
      <c r="A221" s="69"/>
      <c r="B221" s="72"/>
      <c r="C221" s="76"/>
      <c r="D221" s="69"/>
      <c r="E221" s="72"/>
      <c r="F221" s="75"/>
      <c r="G221" s="69"/>
      <c r="H221" s="2" t="s">
        <v>392</v>
      </c>
      <c r="I221" s="69"/>
      <c r="J221" s="69"/>
    </row>
    <row r="222" spans="1:10" ht="18" customHeight="1" x14ac:dyDescent="0.2">
      <c r="A222" s="69">
        <v>32</v>
      </c>
      <c r="B222" s="70" t="s">
        <v>330</v>
      </c>
      <c r="C222" s="76" t="s">
        <v>331</v>
      </c>
      <c r="D222" s="69" t="s">
        <v>346</v>
      </c>
      <c r="E222" s="70" t="s">
        <v>482</v>
      </c>
      <c r="F222" s="73" t="s">
        <v>452</v>
      </c>
      <c r="G222" s="69">
        <v>1020</v>
      </c>
      <c r="H222" s="2">
        <v>340</v>
      </c>
      <c r="I222" s="69" t="s">
        <v>394</v>
      </c>
      <c r="J222" s="69"/>
    </row>
    <row r="223" spans="1:10" x14ac:dyDescent="0.2">
      <c r="A223" s="69"/>
      <c r="B223" s="71"/>
      <c r="C223" s="76"/>
      <c r="D223" s="69"/>
      <c r="E223" s="71"/>
      <c r="F223" s="74"/>
      <c r="G223" s="69"/>
      <c r="H223" s="2">
        <v>3</v>
      </c>
      <c r="I223" s="69"/>
      <c r="J223" s="69"/>
    </row>
    <row r="224" spans="1:10" ht="25.5" x14ac:dyDescent="0.2">
      <c r="A224" s="69"/>
      <c r="B224" s="72"/>
      <c r="C224" s="76"/>
      <c r="D224" s="69"/>
      <c r="E224" s="72"/>
      <c r="F224" s="75"/>
      <c r="G224" s="69"/>
      <c r="H224" s="2" t="s">
        <v>347</v>
      </c>
      <c r="I224" s="69"/>
      <c r="J224" s="69"/>
    </row>
    <row r="225" spans="1:10" ht="14.25" customHeight="1" x14ac:dyDescent="0.2">
      <c r="A225" s="69">
        <v>33</v>
      </c>
      <c r="B225" s="70" t="s">
        <v>330</v>
      </c>
      <c r="C225" s="76" t="s">
        <v>331</v>
      </c>
      <c r="D225" s="69" t="s">
        <v>346</v>
      </c>
      <c r="E225" s="70" t="s">
        <v>483</v>
      </c>
      <c r="F225" s="73" t="s">
        <v>452</v>
      </c>
      <c r="G225" s="69">
        <v>2000</v>
      </c>
      <c r="H225" s="2">
        <v>666.6</v>
      </c>
      <c r="I225" s="69" t="s">
        <v>395</v>
      </c>
      <c r="J225" s="69" t="s">
        <v>396</v>
      </c>
    </row>
    <row r="226" spans="1:10" x14ac:dyDescent="0.2">
      <c r="A226" s="69"/>
      <c r="B226" s="71"/>
      <c r="C226" s="76"/>
      <c r="D226" s="69"/>
      <c r="E226" s="71"/>
      <c r="F226" s="74"/>
      <c r="G226" s="69"/>
      <c r="H226" s="2">
        <v>3</v>
      </c>
      <c r="I226" s="69"/>
      <c r="J226" s="69"/>
    </row>
    <row r="227" spans="1:10" ht="38.25" x14ac:dyDescent="0.2">
      <c r="A227" s="69"/>
      <c r="B227" s="72"/>
      <c r="C227" s="76"/>
      <c r="D227" s="69"/>
      <c r="E227" s="72"/>
      <c r="F227" s="75"/>
      <c r="G227" s="69"/>
      <c r="H227" s="2" t="s">
        <v>392</v>
      </c>
      <c r="I227" s="69"/>
      <c r="J227" s="69"/>
    </row>
    <row r="228" spans="1:10" ht="18" customHeight="1" x14ac:dyDescent="0.2">
      <c r="A228" s="69">
        <v>34</v>
      </c>
      <c r="B228" s="70" t="s">
        <v>330</v>
      </c>
      <c r="C228" s="76" t="s">
        <v>331</v>
      </c>
      <c r="D228" s="69" t="s">
        <v>346</v>
      </c>
      <c r="E228" s="70" t="s">
        <v>484</v>
      </c>
      <c r="F228" s="73" t="s">
        <v>452</v>
      </c>
      <c r="G228" s="69">
        <v>3204</v>
      </c>
      <c r="H228" s="2">
        <v>801</v>
      </c>
      <c r="I228" s="69" t="s">
        <v>397</v>
      </c>
      <c r="J228" s="69"/>
    </row>
    <row r="229" spans="1:10" x14ac:dyDescent="0.2">
      <c r="A229" s="69"/>
      <c r="B229" s="71"/>
      <c r="C229" s="76"/>
      <c r="D229" s="69"/>
      <c r="E229" s="71"/>
      <c r="F229" s="74"/>
      <c r="G229" s="69"/>
      <c r="H229" s="2">
        <v>4</v>
      </c>
      <c r="I229" s="69"/>
      <c r="J229" s="69"/>
    </row>
    <row r="230" spans="1:10" ht="25.5" x14ac:dyDescent="0.2">
      <c r="A230" s="69"/>
      <c r="B230" s="72"/>
      <c r="C230" s="76"/>
      <c r="D230" s="69"/>
      <c r="E230" s="72"/>
      <c r="F230" s="75"/>
      <c r="G230" s="69"/>
      <c r="H230" s="2" t="s">
        <v>347</v>
      </c>
      <c r="I230" s="69"/>
      <c r="J230" s="69"/>
    </row>
    <row r="231" spans="1:10" ht="20.25" customHeight="1" x14ac:dyDescent="0.2">
      <c r="A231" s="69">
        <v>35</v>
      </c>
      <c r="B231" s="70" t="s">
        <v>330</v>
      </c>
      <c r="C231" s="76" t="s">
        <v>331</v>
      </c>
      <c r="D231" s="69" t="s">
        <v>346</v>
      </c>
      <c r="E231" s="70" t="s">
        <v>485</v>
      </c>
      <c r="F231" s="73" t="s">
        <v>452</v>
      </c>
      <c r="G231" s="69">
        <v>3185</v>
      </c>
      <c r="H231" s="2">
        <v>910</v>
      </c>
      <c r="I231" s="69" t="s">
        <v>398</v>
      </c>
      <c r="J231" s="69"/>
    </row>
    <row r="232" spans="1:10" x14ac:dyDescent="0.2">
      <c r="A232" s="69"/>
      <c r="B232" s="71"/>
      <c r="C232" s="76"/>
      <c r="D232" s="69"/>
      <c r="E232" s="71"/>
      <c r="F232" s="74"/>
      <c r="G232" s="69"/>
      <c r="H232" s="2">
        <v>3.5</v>
      </c>
      <c r="I232" s="69"/>
      <c r="J232" s="69"/>
    </row>
    <row r="233" spans="1:10" ht="25.5" x14ac:dyDescent="0.2">
      <c r="A233" s="69"/>
      <c r="B233" s="72"/>
      <c r="C233" s="76"/>
      <c r="D233" s="69"/>
      <c r="E233" s="72"/>
      <c r="F233" s="75"/>
      <c r="G233" s="69"/>
      <c r="H233" s="2" t="s">
        <v>347</v>
      </c>
      <c r="I233" s="69"/>
      <c r="J233" s="69"/>
    </row>
    <row r="234" spans="1:10" ht="13.5" customHeight="1" x14ac:dyDescent="0.2">
      <c r="A234" s="69">
        <v>36</v>
      </c>
      <c r="B234" s="70" t="s">
        <v>330</v>
      </c>
      <c r="C234" s="76" t="s">
        <v>331</v>
      </c>
      <c r="D234" s="69" t="s">
        <v>346</v>
      </c>
      <c r="E234" s="70" t="s">
        <v>486</v>
      </c>
      <c r="F234" s="73" t="s">
        <v>452</v>
      </c>
      <c r="G234" s="69">
        <v>1305</v>
      </c>
      <c r="H234" s="2">
        <v>435</v>
      </c>
      <c r="I234" s="69" t="s">
        <v>399</v>
      </c>
      <c r="J234" s="69"/>
    </row>
    <row r="235" spans="1:10" x14ac:dyDescent="0.2">
      <c r="A235" s="69"/>
      <c r="B235" s="71"/>
      <c r="C235" s="76"/>
      <c r="D235" s="69"/>
      <c r="E235" s="71"/>
      <c r="F235" s="74"/>
      <c r="G235" s="69"/>
      <c r="H235" s="2">
        <v>3</v>
      </c>
      <c r="I235" s="69"/>
      <c r="J235" s="69"/>
    </row>
    <row r="236" spans="1:10" ht="25.5" x14ac:dyDescent="0.2">
      <c r="A236" s="69"/>
      <c r="B236" s="72"/>
      <c r="C236" s="76"/>
      <c r="D236" s="69"/>
      <c r="E236" s="72"/>
      <c r="F236" s="75"/>
      <c r="G236" s="69"/>
      <c r="H236" s="2" t="s">
        <v>347</v>
      </c>
      <c r="I236" s="69"/>
      <c r="J236" s="69"/>
    </row>
    <row r="237" spans="1:10" ht="16.5" customHeight="1" x14ac:dyDescent="0.2">
      <c r="A237" s="69">
        <v>37</v>
      </c>
      <c r="B237" s="70" t="s">
        <v>330</v>
      </c>
      <c r="C237" s="76" t="s">
        <v>331</v>
      </c>
      <c r="D237" s="69" t="s">
        <v>346</v>
      </c>
      <c r="E237" s="70" t="s">
        <v>487</v>
      </c>
      <c r="F237" s="73" t="s">
        <v>452</v>
      </c>
      <c r="G237" s="69">
        <v>1395</v>
      </c>
      <c r="H237" s="2">
        <v>465</v>
      </c>
      <c r="I237" s="69" t="s">
        <v>400</v>
      </c>
      <c r="J237" s="69"/>
    </row>
    <row r="238" spans="1:10" x14ac:dyDescent="0.2">
      <c r="A238" s="69"/>
      <c r="B238" s="71"/>
      <c r="C238" s="76"/>
      <c r="D238" s="69"/>
      <c r="E238" s="71"/>
      <c r="F238" s="74"/>
      <c r="G238" s="69"/>
      <c r="H238" s="2">
        <v>3</v>
      </c>
      <c r="I238" s="69"/>
      <c r="J238" s="69"/>
    </row>
    <row r="239" spans="1:10" ht="25.5" x14ac:dyDescent="0.2">
      <c r="A239" s="69"/>
      <c r="B239" s="72"/>
      <c r="C239" s="76"/>
      <c r="D239" s="69"/>
      <c r="E239" s="72"/>
      <c r="F239" s="75"/>
      <c r="G239" s="69"/>
      <c r="H239" s="2" t="s">
        <v>347</v>
      </c>
      <c r="I239" s="69"/>
      <c r="J239" s="69"/>
    </row>
    <row r="240" spans="1:10" ht="17.25" customHeight="1" x14ac:dyDescent="0.2">
      <c r="A240" s="69">
        <v>38</v>
      </c>
      <c r="B240" s="70" t="s">
        <v>330</v>
      </c>
      <c r="C240" s="76" t="s">
        <v>331</v>
      </c>
      <c r="D240" s="69" t="s">
        <v>346</v>
      </c>
      <c r="E240" s="70" t="s">
        <v>488</v>
      </c>
      <c r="F240" s="73" t="s">
        <v>452</v>
      </c>
      <c r="G240" s="69">
        <v>450</v>
      </c>
      <c r="H240" s="2">
        <v>150</v>
      </c>
      <c r="I240" s="69" t="s">
        <v>401</v>
      </c>
      <c r="J240" s="69"/>
    </row>
    <row r="241" spans="1:10" ht="20.25" customHeight="1" x14ac:dyDescent="0.2">
      <c r="A241" s="69"/>
      <c r="B241" s="71"/>
      <c r="C241" s="76"/>
      <c r="D241" s="69"/>
      <c r="E241" s="71"/>
      <c r="F241" s="74"/>
      <c r="G241" s="69"/>
      <c r="H241" s="2">
        <v>3</v>
      </c>
      <c r="I241" s="69"/>
      <c r="J241" s="69"/>
    </row>
    <row r="242" spans="1:10" ht="25.5" x14ac:dyDescent="0.2">
      <c r="A242" s="69"/>
      <c r="B242" s="72"/>
      <c r="C242" s="76"/>
      <c r="D242" s="69"/>
      <c r="E242" s="72"/>
      <c r="F242" s="75"/>
      <c r="G242" s="69"/>
      <c r="H242" s="2" t="s">
        <v>347</v>
      </c>
      <c r="I242" s="69"/>
      <c r="J242" s="69"/>
    </row>
    <row r="243" spans="1:10" ht="18" customHeight="1" x14ac:dyDescent="0.2">
      <c r="A243" s="69">
        <v>39</v>
      </c>
      <c r="B243" s="70" t="s">
        <v>330</v>
      </c>
      <c r="C243" s="76" t="s">
        <v>331</v>
      </c>
      <c r="D243" s="69" t="s">
        <v>346</v>
      </c>
      <c r="E243" s="70" t="s">
        <v>489</v>
      </c>
      <c r="F243" s="73" t="s">
        <v>452</v>
      </c>
      <c r="G243" s="69">
        <v>855</v>
      </c>
      <c r="H243" s="2">
        <v>285</v>
      </c>
      <c r="I243" s="69" t="s">
        <v>402</v>
      </c>
      <c r="J243" s="69"/>
    </row>
    <row r="244" spans="1:10" x14ac:dyDescent="0.2">
      <c r="A244" s="69"/>
      <c r="B244" s="71"/>
      <c r="C244" s="76"/>
      <c r="D244" s="69"/>
      <c r="E244" s="71"/>
      <c r="F244" s="74"/>
      <c r="G244" s="69"/>
      <c r="H244" s="2">
        <v>3</v>
      </c>
      <c r="I244" s="69"/>
      <c r="J244" s="69"/>
    </row>
    <row r="245" spans="1:10" ht="25.5" x14ac:dyDescent="0.2">
      <c r="A245" s="69"/>
      <c r="B245" s="72"/>
      <c r="C245" s="76"/>
      <c r="D245" s="69"/>
      <c r="E245" s="72"/>
      <c r="F245" s="75"/>
      <c r="G245" s="69"/>
      <c r="H245" s="2" t="s">
        <v>347</v>
      </c>
      <c r="I245" s="69"/>
      <c r="J245" s="69"/>
    </row>
    <row r="246" spans="1:10" ht="20.25" customHeight="1" x14ac:dyDescent="0.2">
      <c r="A246" s="69">
        <v>40</v>
      </c>
      <c r="B246" s="70" t="s">
        <v>330</v>
      </c>
      <c r="C246" s="76" t="s">
        <v>331</v>
      </c>
      <c r="D246" s="69" t="s">
        <v>346</v>
      </c>
      <c r="E246" s="70" t="s">
        <v>490</v>
      </c>
      <c r="F246" s="73" t="s">
        <v>452</v>
      </c>
      <c r="G246" s="69">
        <v>4158</v>
      </c>
      <c r="H246" s="2">
        <v>1090</v>
      </c>
      <c r="I246" s="69" t="s">
        <v>403</v>
      </c>
      <c r="J246" s="69"/>
    </row>
    <row r="247" spans="1:10" ht="16.5" customHeight="1" x14ac:dyDescent="0.2">
      <c r="A247" s="69"/>
      <c r="B247" s="71"/>
      <c r="C247" s="76"/>
      <c r="D247" s="69"/>
      <c r="E247" s="71"/>
      <c r="F247" s="74"/>
      <c r="G247" s="69"/>
      <c r="H247" s="2">
        <v>3.5</v>
      </c>
      <c r="I247" s="69"/>
      <c r="J247" s="69"/>
    </row>
    <row r="248" spans="1:10" ht="25.5" x14ac:dyDescent="0.2">
      <c r="A248" s="69"/>
      <c r="B248" s="72"/>
      <c r="C248" s="76"/>
      <c r="D248" s="69"/>
      <c r="E248" s="72"/>
      <c r="F248" s="75"/>
      <c r="G248" s="69"/>
      <c r="H248" s="2" t="s">
        <v>347</v>
      </c>
      <c r="I248" s="69"/>
      <c r="J248" s="69"/>
    </row>
    <row r="249" spans="1:10" ht="19.5" customHeight="1" x14ac:dyDescent="0.2">
      <c r="A249" s="69">
        <v>41</v>
      </c>
      <c r="B249" s="70" t="s">
        <v>330</v>
      </c>
      <c r="C249" s="76" t="s">
        <v>331</v>
      </c>
      <c r="D249" s="69" t="s">
        <v>346</v>
      </c>
      <c r="E249" s="70" t="s">
        <v>491</v>
      </c>
      <c r="F249" s="73" t="s">
        <v>452</v>
      </c>
      <c r="G249" s="69">
        <v>1005</v>
      </c>
      <c r="H249" s="2">
        <v>335</v>
      </c>
      <c r="I249" s="69" t="s">
        <v>404</v>
      </c>
      <c r="J249" s="69"/>
    </row>
    <row r="250" spans="1:10" x14ac:dyDescent="0.2">
      <c r="A250" s="69"/>
      <c r="B250" s="71"/>
      <c r="C250" s="76"/>
      <c r="D250" s="69"/>
      <c r="E250" s="71"/>
      <c r="F250" s="74"/>
      <c r="G250" s="69"/>
      <c r="H250" s="2">
        <v>3</v>
      </c>
      <c r="I250" s="69"/>
      <c r="J250" s="69"/>
    </row>
    <row r="251" spans="1:10" ht="25.5" x14ac:dyDescent="0.2">
      <c r="A251" s="69"/>
      <c r="B251" s="72"/>
      <c r="C251" s="76"/>
      <c r="D251" s="69"/>
      <c r="E251" s="72"/>
      <c r="F251" s="75"/>
      <c r="G251" s="69"/>
      <c r="H251" s="2" t="s">
        <v>347</v>
      </c>
      <c r="I251" s="69"/>
      <c r="J251" s="69"/>
    </row>
    <row r="252" spans="1:10" ht="21" customHeight="1" x14ac:dyDescent="0.2">
      <c r="A252" s="69">
        <v>42</v>
      </c>
      <c r="B252" s="70" t="s">
        <v>330</v>
      </c>
      <c r="C252" s="76" t="s">
        <v>331</v>
      </c>
      <c r="D252" s="69" t="s">
        <v>346</v>
      </c>
      <c r="E252" s="70" t="s">
        <v>492</v>
      </c>
      <c r="F252" s="73" t="s">
        <v>452</v>
      </c>
      <c r="G252" s="69">
        <v>375</v>
      </c>
      <c r="H252" s="2">
        <v>125</v>
      </c>
      <c r="I252" s="69" t="s">
        <v>405</v>
      </c>
      <c r="J252" s="69"/>
    </row>
    <row r="253" spans="1:10" x14ac:dyDescent="0.2">
      <c r="A253" s="69"/>
      <c r="B253" s="71"/>
      <c r="C253" s="76"/>
      <c r="D253" s="69"/>
      <c r="E253" s="71"/>
      <c r="F253" s="74"/>
      <c r="G253" s="69"/>
      <c r="H253" s="2">
        <v>3</v>
      </c>
      <c r="I253" s="69"/>
      <c r="J253" s="69"/>
    </row>
    <row r="254" spans="1:10" ht="25.5" x14ac:dyDescent="0.2">
      <c r="A254" s="69"/>
      <c r="B254" s="72"/>
      <c r="C254" s="76"/>
      <c r="D254" s="69"/>
      <c r="E254" s="72"/>
      <c r="F254" s="75"/>
      <c r="G254" s="69"/>
      <c r="H254" s="2" t="s">
        <v>347</v>
      </c>
      <c r="I254" s="69"/>
      <c r="J254" s="69"/>
    </row>
    <row r="255" spans="1:10" ht="17.25" customHeight="1" x14ac:dyDescent="0.2">
      <c r="A255" s="69">
        <v>43</v>
      </c>
      <c r="B255" s="70" t="s">
        <v>330</v>
      </c>
      <c r="C255" s="76" t="s">
        <v>331</v>
      </c>
      <c r="D255" s="69" t="s">
        <v>346</v>
      </c>
      <c r="E255" s="70" t="s">
        <v>493</v>
      </c>
      <c r="F255" s="73" t="s">
        <v>452</v>
      </c>
      <c r="G255" s="69">
        <v>690</v>
      </c>
      <c r="H255" s="2">
        <v>230</v>
      </c>
      <c r="I255" s="69" t="s">
        <v>407</v>
      </c>
      <c r="J255" s="69"/>
    </row>
    <row r="256" spans="1:10" x14ac:dyDescent="0.2">
      <c r="A256" s="69"/>
      <c r="B256" s="71"/>
      <c r="C256" s="76"/>
      <c r="D256" s="69"/>
      <c r="E256" s="71"/>
      <c r="F256" s="74"/>
      <c r="G256" s="69"/>
      <c r="H256" s="2">
        <v>3</v>
      </c>
      <c r="I256" s="69"/>
      <c r="J256" s="69"/>
    </row>
    <row r="257" spans="1:10" ht="25.5" x14ac:dyDescent="0.2">
      <c r="A257" s="69"/>
      <c r="B257" s="72"/>
      <c r="C257" s="76"/>
      <c r="D257" s="69"/>
      <c r="E257" s="72"/>
      <c r="F257" s="75"/>
      <c r="G257" s="69"/>
      <c r="H257" s="2" t="s">
        <v>406</v>
      </c>
      <c r="I257" s="69"/>
      <c r="J257" s="69"/>
    </row>
    <row r="258" spans="1:10" ht="18" customHeight="1" x14ac:dyDescent="0.2">
      <c r="A258" s="69">
        <v>44</v>
      </c>
      <c r="B258" s="70" t="s">
        <v>330</v>
      </c>
      <c r="C258" s="76" t="s">
        <v>331</v>
      </c>
      <c r="D258" s="69" t="s">
        <v>346</v>
      </c>
      <c r="E258" s="70" t="s">
        <v>494</v>
      </c>
      <c r="F258" s="73" t="s">
        <v>452</v>
      </c>
      <c r="G258" s="69">
        <v>525</v>
      </c>
      <c r="H258" s="2">
        <v>175</v>
      </c>
      <c r="I258" s="69" t="s">
        <v>409</v>
      </c>
      <c r="J258" s="69"/>
    </row>
    <row r="259" spans="1:10" x14ac:dyDescent="0.2">
      <c r="A259" s="69"/>
      <c r="B259" s="71"/>
      <c r="C259" s="76"/>
      <c r="D259" s="69"/>
      <c r="E259" s="71"/>
      <c r="F259" s="74"/>
      <c r="G259" s="69"/>
      <c r="H259" s="2">
        <v>3</v>
      </c>
      <c r="I259" s="69"/>
      <c r="J259" s="69"/>
    </row>
    <row r="260" spans="1:10" ht="38.25" x14ac:dyDescent="0.2">
      <c r="A260" s="69"/>
      <c r="B260" s="72"/>
      <c r="C260" s="76"/>
      <c r="D260" s="69"/>
      <c r="E260" s="72"/>
      <c r="F260" s="75"/>
      <c r="G260" s="69"/>
      <c r="H260" s="2" t="s">
        <v>408</v>
      </c>
      <c r="I260" s="69"/>
      <c r="J260" s="69"/>
    </row>
    <row r="261" spans="1:10" ht="19.5" customHeight="1" x14ac:dyDescent="0.2">
      <c r="A261" s="69">
        <v>45</v>
      </c>
      <c r="B261" s="70" t="s">
        <v>330</v>
      </c>
      <c r="C261" s="76" t="s">
        <v>331</v>
      </c>
      <c r="D261" s="69" t="s">
        <v>346</v>
      </c>
      <c r="E261" s="70" t="s">
        <v>495</v>
      </c>
      <c r="F261" s="73" t="s">
        <v>452</v>
      </c>
      <c r="G261" s="69">
        <v>645</v>
      </c>
      <c r="H261" s="2">
        <v>215</v>
      </c>
      <c r="I261" s="69" t="s">
        <v>410</v>
      </c>
      <c r="J261" s="69"/>
    </row>
    <row r="262" spans="1:10" x14ac:dyDescent="0.2">
      <c r="A262" s="69"/>
      <c r="B262" s="71"/>
      <c r="C262" s="76"/>
      <c r="D262" s="69"/>
      <c r="E262" s="71"/>
      <c r="F262" s="74"/>
      <c r="G262" s="69"/>
      <c r="H262" s="2">
        <v>3</v>
      </c>
      <c r="I262" s="69"/>
      <c r="J262" s="69"/>
    </row>
    <row r="263" spans="1:10" ht="38.25" x14ac:dyDescent="0.2">
      <c r="A263" s="69"/>
      <c r="B263" s="72"/>
      <c r="C263" s="76"/>
      <c r="D263" s="69"/>
      <c r="E263" s="72"/>
      <c r="F263" s="75"/>
      <c r="G263" s="69"/>
      <c r="H263" s="2" t="s">
        <v>408</v>
      </c>
      <c r="I263" s="69"/>
      <c r="J263" s="69"/>
    </row>
    <row r="264" spans="1:10" ht="18.75" customHeight="1" x14ac:dyDescent="0.2">
      <c r="A264" s="69">
        <v>46</v>
      </c>
      <c r="B264" s="70" t="s">
        <v>330</v>
      </c>
      <c r="C264" s="76" t="s">
        <v>331</v>
      </c>
      <c r="D264" s="69" t="s">
        <v>346</v>
      </c>
      <c r="E264" s="70" t="s">
        <v>496</v>
      </c>
      <c r="F264" s="73" t="s">
        <v>452</v>
      </c>
      <c r="G264" s="69">
        <v>1275</v>
      </c>
      <c r="H264" s="2">
        <v>425</v>
      </c>
      <c r="I264" s="69" t="s">
        <v>411</v>
      </c>
      <c r="J264" s="69"/>
    </row>
    <row r="265" spans="1:10" x14ac:dyDescent="0.2">
      <c r="A265" s="69"/>
      <c r="B265" s="71"/>
      <c r="C265" s="76"/>
      <c r="D265" s="69"/>
      <c r="E265" s="71"/>
      <c r="F265" s="74"/>
      <c r="G265" s="69"/>
      <c r="H265" s="2">
        <v>3</v>
      </c>
      <c r="I265" s="69"/>
      <c r="J265" s="69"/>
    </row>
    <row r="266" spans="1:10" ht="38.25" x14ac:dyDescent="0.2">
      <c r="A266" s="69"/>
      <c r="B266" s="72"/>
      <c r="C266" s="76"/>
      <c r="D266" s="69"/>
      <c r="E266" s="72"/>
      <c r="F266" s="75"/>
      <c r="G266" s="69"/>
      <c r="H266" s="2" t="s">
        <v>408</v>
      </c>
      <c r="I266" s="69"/>
      <c r="J266" s="69"/>
    </row>
    <row r="267" spans="1:10" ht="17.25" customHeight="1" x14ac:dyDescent="0.2">
      <c r="A267" s="69">
        <v>47</v>
      </c>
      <c r="B267" s="70" t="s">
        <v>330</v>
      </c>
      <c r="C267" s="76" t="s">
        <v>331</v>
      </c>
      <c r="D267" s="69" t="s">
        <v>346</v>
      </c>
      <c r="E267" s="70" t="s">
        <v>497</v>
      </c>
      <c r="F267" s="73" t="s">
        <v>452</v>
      </c>
      <c r="G267" s="69">
        <v>1526</v>
      </c>
      <c r="H267" s="2">
        <v>436</v>
      </c>
      <c r="I267" s="69" t="s">
        <v>412</v>
      </c>
      <c r="J267" s="69"/>
    </row>
    <row r="268" spans="1:10" x14ac:dyDescent="0.2">
      <c r="A268" s="69"/>
      <c r="B268" s="71"/>
      <c r="C268" s="76"/>
      <c r="D268" s="69"/>
      <c r="E268" s="71"/>
      <c r="F268" s="74"/>
      <c r="G268" s="69"/>
      <c r="H268" s="2">
        <v>3.5</v>
      </c>
      <c r="I268" s="69"/>
      <c r="J268" s="69"/>
    </row>
    <row r="269" spans="1:10" ht="38.25" x14ac:dyDescent="0.2">
      <c r="A269" s="69"/>
      <c r="B269" s="72"/>
      <c r="C269" s="76"/>
      <c r="D269" s="69"/>
      <c r="E269" s="72"/>
      <c r="F269" s="75"/>
      <c r="G269" s="69"/>
      <c r="H269" s="2" t="s">
        <v>408</v>
      </c>
      <c r="I269" s="69"/>
      <c r="J269" s="69"/>
    </row>
    <row r="270" spans="1:10" ht="18" customHeight="1" x14ac:dyDescent="0.2">
      <c r="A270" s="69">
        <v>48</v>
      </c>
      <c r="B270" s="70" t="s">
        <v>330</v>
      </c>
      <c r="C270" s="76" t="s">
        <v>331</v>
      </c>
      <c r="D270" s="69" t="s">
        <v>346</v>
      </c>
      <c r="E270" s="70" t="s">
        <v>498</v>
      </c>
      <c r="F270" s="73" t="s">
        <v>452</v>
      </c>
      <c r="G270" s="69">
        <v>850</v>
      </c>
      <c r="H270" s="2">
        <v>283.3</v>
      </c>
      <c r="I270" s="69" t="s">
        <v>414</v>
      </c>
      <c r="J270" s="69" t="s">
        <v>415</v>
      </c>
    </row>
    <row r="271" spans="1:10" x14ac:dyDescent="0.2">
      <c r="A271" s="69"/>
      <c r="B271" s="71"/>
      <c r="C271" s="76"/>
      <c r="D271" s="69"/>
      <c r="E271" s="71"/>
      <c r="F271" s="74"/>
      <c r="G271" s="69"/>
      <c r="H271" s="2">
        <v>3</v>
      </c>
      <c r="I271" s="69"/>
      <c r="J271" s="69"/>
    </row>
    <row r="272" spans="1:10" ht="38.25" x14ac:dyDescent="0.2">
      <c r="A272" s="69"/>
      <c r="B272" s="72"/>
      <c r="C272" s="76"/>
      <c r="D272" s="69"/>
      <c r="E272" s="72"/>
      <c r="F272" s="75"/>
      <c r="G272" s="69"/>
      <c r="H272" s="2" t="s">
        <v>413</v>
      </c>
      <c r="I272" s="69"/>
      <c r="J272" s="69"/>
    </row>
    <row r="273" spans="1:10" ht="18.75" customHeight="1" x14ac:dyDescent="0.2">
      <c r="A273" s="69">
        <v>49</v>
      </c>
      <c r="B273" s="70" t="s">
        <v>330</v>
      </c>
      <c r="C273" s="76" t="s">
        <v>331</v>
      </c>
      <c r="D273" s="69" t="s">
        <v>346</v>
      </c>
      <c r="E273" s="70" t="s">
        <v>499</v>
      </c>
      <c r="F273" s="73" t="s">
        <v>452</v>
      </c>
      <c r="G273" s="69">
        <v>1100</v>
      </c>
      <c r="H273" s="2">
        <v>366.6</v>
      </c>
      <c r="I273" s="69" t="s">
        <v>416</v>
      </c>
      <c r="J273" s="69" t="s">
        <v>417</v>
      </c>
    </row>
    <row r="274" spans="1:10" ht="12.75" customHeight="1" x14ac:dyDescent="0.2">
      <c r="A274" s="69"/>
      <c r="B274" s="71"/>
      <c r="C274" s="76"/>
      <c r="D274" s="69"/>
      <c r="E274" s="71"/>
      <c r="F274" s="74"/>
      <c r="G274" s="69"/>
      <c r="H274" s="2">
        <v>3</v>
      </c>
      <c r="I274" s="69"/>
      <c r="J274" s="69"/>
    </row>
    <row r="275" spans="1:10" ht="38.25" x14ac:dyDescent="0.2">
      <c r="A275" s="69"/>
      <c r="B275" s="72"/>
      <c r="C275" s="76"/>
      <c r="D275" s="69"/>
      <c r="E275" s="72"/>
      <c r="F275" s="75"/>
      <c r="G275" s="69"/>
      <c r="H275" s="2" t="s">
        <v>408</v>
      </c>
      <c r="I275" s="69"/>
      <c r="J275" s="69"/>
    </row>
    <row r="276" spans="1:10" ht="18" customHeight="1" x14ac:dyDescent="0.2">
      <c r="A276" s="69">
        <v>50</v>
      </c>
      <c r="B276" s="70" t="s">
        <v>330</v>
      </c>
      <c r="C276" s="69" t="s">
        <v>331</v>
      </c>
      <c r="D276" s="69" t="s">
        <v>346</v>
      </c>
      <c r="E276" s="70" t="s">
        <v>500</v>
      </c>
      <c r="F276" s="73" t="s">
        <v>452</v>
      </c>
      <c r="G276" s="69">
        <v>2058</v>
      </c>
      <c r="H276" s="2">
        <v>686</v>
      </c>
      <c r="I276" s="69" t="s">
        <v>418</v>
      </c>
      <c r="J276" s="69"/>
    </row>
    <row r="277" spans="1:10" x14ac:dyDescent="0.2">
      <c r="A277" s="69"/>
      <c r="B277" s="71"/>
      <c r="C277" s="69"/>
      <c r="D277" s="69"/>
      <c r="E277" s="71"/>
      <c r="F277" s="74"/>
      <c r="G277" s="69"/>
      <c r="H277" s="2">
        <v>3</v>
      </c>
      <c r="I277" s="69"/>
      <c r="J277" s="69"/>
    </row>
    <row r="278" spans="1:10" ht="38.25" x14ac:dyDescent="0.2">
      <c r="A278" s="69"/>
      <c r="B278" s="72"/>
      <c r="C278" s="69"/>
      <c r="D278" s="69"/>
      <c r="E278" s="72"/>
      <c r="F278" s="75"/>
      <c r="G278" s="69"/>
      <c r="H278" s="2" t="s">
        <v>408</v>
      </c>
      <c r="I278" s="69"/>
      <c r="J278" s="69"/>
    </row>
    <row r="279" spans="1:10" ht="15.75" customHeight="1" x14ac:dyDescent="0.2">
      <c r="A279" s="69">
        <v>51</v>
      </c>
      <c r="B279" s="70" t="s">
        <v>330</v>
      </c>
      <c r="C279" s="69" t="s">
        <v>331</v>
      </c>
      <c r="D279" s="69" t="s">
        <v>419</v>
      </c>
      <c r="E279" s="69" t="s">
        <v>420</v>
      </c>
      <c r="F279" s="73" t="s">
        <v>502</v>
      </c>
      <c r="G279" s="69">
        <v>1625</v>
      </c>
      <c r="H279" s="2">
        <v>464.28</v>
      </c>
      <c r="I279" s="69" t="s">
        <v>421</v>
      </c>
      <c r="J279" s="69"/>
    </row>
    <row r="280" spans="1:10" ht="18" customHeight="1" x14ac:dyDescent="0.2">
      <c r="A280" s="69"/>
      <c r="B280" s="71"/>
      <c r="C280" s="69"/>
      <c r="D280" s="69"/>
      <c r="E280" s="69"/>
      <c r="F280" s="74"/>
      <c r="G280" s="69"/>
      <c r="H280" s="2">
        <v>3.5</v>
      </c>
      <c r="I280" s="69"/>
      <c r="J280" s="69"/>
    </row>
    <row r="281" spans="1:10" ht="30" customHeight="1" x14ac:dyDescent="0.2">
      <c r="A281" s="69"/>
      <c r="B281" s="72"/>
      <c r="C281" s="69"/>
      <c r="D281" s="69"/>
      <c r="E281" s="69"/>
      <c r="F281" s="75"/>
      <c r="G281" s="69"/>
      <c r="H281" s="2" t="s">
        <v>333</v>
      </c>
      <c r="I281" s="69"/>
      <c r="J281" s="69"/>
    </row>
    <row r="282" spans="1:10" ht="17.25" customHeight="1" x14ac:dyDescent="0.2">
      <c r="A282" s="69">
        <v>52</v>
      </c>
      <c r="B282" s="70" t="s">
        <v>330</v>
      </c>
      <c r="C282" s="69" t="s">
        <v>331</v>
      </c>
      <c r="D282" s="69" t="s">
        <v>422</v>
      </c>
      <c r="E282" s="69" t="s">
        <v>423</v>
      </c>
      <c r="F282" s="73" t="s">
        <v>503</v>
      </c>
      <c r="G282" s="69">
        <v>675</v>
      </c>
      <c r="H282" s="2">
        <v>225</v>
      </c>
      <c r="I282" s="69" t="s">
        <v>424</v>
      </c>
      <c r="J282" s="69"/>
    </row>
    <row r="283" spans="1:10" ht="15" customHeight="1" x14ac:dyDescent="0.2">
      <c r="A283" s="69"/>
      <c r="B283" s="71"/>
      <c r="C283" s="69"/>
      <c r="D283" s="69"/>
      <c r="E283" s="69"/>
      <c r="F283" s="74"/>
      <c r="G283" s="69"/>
      <c r="H283" s="2">
        <v>3</v>
      </c>
      <c r="I283" s="69"/>
      <c r="J283" s="69"/>
    </row>
    <row r="284" spans="1:10" ht="25.5" x14ac:dyDescent="0.2">
      <c r="A284" s="69"/>
      <c r="B284" s="72"/>
      <c r="C284" s="69"/>
      <c r="D284" s="69"/>
      <c r="E284" s="69"/>
      <c r="F284" s="75"/>
      <c r="G284" s="69"/>
      <c r="H284" s="2" t="s">
        <v>347</v>
      </c>
      <c r="I284" s="69"/>
      <c r="J284" s="69"/>
    </row>
    <row r="285" spans="1:10" ht="14.25" customHeight="1" x14ac:dyDescent="0.2">
      <c r="A285" s="69">
        <v>53</v>
      </c>
      <c r="B285" s="70" t="s">
        <v>330</v>
      </c>
      <c r="C285" s="69" t="s">
        <v>331</v>
      </c>
      <c r="D285" s="69" t="s">
        <v>422</v>
      </c>
      <c r="E285" s="69" t="s">
        <v>425</v>
      </c>
      <c r="F285" s="73" t="s">
        <v>503</v>
      </c>
      <c r="G285" s="69">
        <v>600</v>
      </c>
      <c r="H285" s="2">
        <v>200</v>
      </c>
      <c r="I285" s="69" t="s">
        <v>426</v>
      </c>
      <c r="J285" s="69"/>
    </row>
    <row r="286" spans="1:10" ht="13.5" customHeight="1" x14ac:dyDescent="0.2">
      <c r="A286" s="69"/>
      <c r="B286" s="71"/>
      <c r="C286" s="69"/>
      <c r="D286" s="69"/>
      <c r="E286" s="69"/>
      <c r="F286" s="74"/>
      <c r="G286" s="69"/>
      <c r="H286" s="2">
        <v>3</v>
      </c>
      <c r="I286" s="69"/>
      <c r="J286" s="69"/>
    </row>
    <row r="287" spans="1:10" ht="25.5" x14ac:dyDescent="0.2">
      <c r="A287" s="69"/>
      <c r="B287" s="72"/>
      <c r="C287" s="69"/>
      <c r="D287" s="69"/>
      <c r="E287" s="69"/>
      <c r="F287" s="75"/>
      <c r="G287" s="69"/>
      <c r="H287" s="2" t="s">
        <v>347</v>
      </c>
      <c r="I287" s="69"/>
      <c r="J287" s="69"/>
    </row>
    <row r="288" spans="1:10" ht="15" customHeight="1" x14ac:dyDescent="0.2">
      <c r="A288" s="69">
        <v>54</v>
      </c>
      <c r="B288" s="70" t="s">
        <v>330</v>
      </c>
      <c r="C288" s="69" t="s">
        <v>331</v>
      </c>
      <c r="D288" s="69" t="s">
        <v>422</v>
      </c>
      <c r="E288" s="69" t="s">
        <v>427</v>
      </c>
      <c r="F288" s="73" t="s">
        <v>503</v>
      </c>
      <c r="G288" s="69">
        <v>840</v>
      </c>
      <c r="H288" s="2">
        <v>280</v>
      </c>
      <c r="I288" s="69" t="s">
        <v>428</v>
      </c>
      <c r="J288" s="69"/>
    </row>
    <row r="289" spans="1:10" ht="18" customHeight="1" x14ac:dyDescent="0.2">
      <c r="A289" s="69"/>
      <c r="B289" s="71"/>
      <c r="C289" s="69"/>
      <c r="D289" s="69"/>
      <c r="E289" s="69"/>
      <c r="F289" s="74"/>
      <c r="G289" s="69"/>
      <c r="H289" s="2">
        <v>3</v>
      </c>
      <c r="I289" s="69"/>
      <c r="J289" s="69"/>
    </row>
    <row r="290" spans="1:10" ht="25.5" x14ac:dyDescent="0.2">
      <c r="A290" s="69"/>
      <c r="B290" s="72"/>
      <c r="C290" s="69"/>
      <c r="D290" s="69"/>
      <c r="E290" s="69"/>
      <c r="F290" s="75"/>
      <c r="G290" s="69"/>
      <c r="H290" s="2" t="s">
        <v>347</v>
      </c>
      <c r="I290" s="69"/>
      <c r="J290" s="69"/>
    </row>
    <row r="291" spans="1:10" ht="15" customHeight="1" x14ac:dyDescent="0.2">
      <c r="A291" s="69">
        <v>55</v>
      </c>
      <c r="B291" s="70" t="s">
        <v>330</v>
      </c>
      <c r="C291" s="69" t="s">
        <v>331</v>
      </c>
      <c r="D291" s="69" t="s">
        <v>422</v>
      </c>
      <c r="E291" s="69" t="s">
        <v>429</v>
      </c>
      <c r="F291" s="73" t="s">
        <v>503</v>
      </c>
      <c r="G291" s="69">
        <v>639</v>
      </c>
      <c r="H291" s="2">
        <v>213</v>
      </c>
      <c r="I291" s="69" t="s">
        <v>430</v>
      </c>
      <c r="J291" s="69"/>
    </row>
    <row r="292" spans="1:10" ht="30" customHeight="1" x14ac:dyDescent="0.2">
      <c r="A292" s="69"/>
      <c r="B292" s="71"/>
      <c r="C292" s="69"/>
      <c r="D292" s="69"/>
      <c r="E292" s="69"/>
      <c r="F292" s="74"/>
      <c r="G292" s="69"/>
      <c r="H292" s="2">
        <v>3</v>
      </c>
      <c r="I292" s="69"/>
      <c r="J292" s="69"/>
    </row>
    <row r="293" spans="1:10" ht="25.5" x14ac:dyDescent="0.2">
      <c r="A293" s="69"/>
      <c r="B293" s="72"/>
      <c r="C293" s="69"/>
      <c r="D293" s="69"/>
      <c r="E293" s="69"/>
      <c r="F293" s="75"/>
      <c r="G293" s="69"/>
      <c r="H293" s="2" t="s">
        <v>347</v>
      </c>
      <c r="I293" s="69"/>
      <c r="J293" s="69"/>
    </row>
    <row r="294" spans="1:10" ht="13.5" customHeight="1" x14ac:dyDescent="0.2">
      <c r="A294" s="69">
        <v>56</v>
      </c>
      <c r="B294" s="70" t="s">
        <v>330</v>
      </c>
      <c r="C294" s="69" t="s">
        <v>331</v>
      </c>
      <c r="D294" s="69" t="s">
        <v>422</v>
      </c>
      <c r="E294" s="69" t="s">
        <v>431</v>
      </c>
      <c r="F294" s="73" t="s">
        <v>503</v>
      </c>
      <c r="G294" s="69">
        <v>1230</v>
      </c>
      <c r="H294" s="2">
        <v>410</v>
      </c>
      <c r="I294" s="69" t="s">
        <v>432</v>
      </c>
      <c r="J294" s="69"/>
    </row>
    <row r="295" spans="1:10" ht="17.25" customHeight="1" x14ac:dyDescent="0.2">
      <c r="A295" s="69"/>
      <c r="B295" s="71"/>
      <c r="C295" s="69"/>
      <c r="D295" s="69"/>
      <c r="E295" s="69"/>
      <c r="F295" s="74"/>
      <c r="G295" s="69"/>
      <c r="H295" s="2">
        <v>3</v>
      </c>
      <c r="I295" s="69"/>
      <c r="J295" s="69"/>
    </row>
    <row r="296" spans="1:10" ht="25.5" x14ac:dyDescent="0.2">
      <c r="A296" s="69"/>
      <c r="B296" s="72"/>
      <c r="C296" s="69"/>
      <c r="D296" s="69"/>
      <c r="E296" s="69"/>
      <c r="F296" s="75"/>
      <c r="G296" s="69"/>
      <c r="H296" s="2" t="s">
        <v>347</v>
      </c>
      <c r="I296" s="69"/>
      <c r="J296" s="69"/>
    </row>
    <row r="297" spans="1:10" ht="15" customHeight="1" x14ac:dyDescent="0.2">
      <c r="A297" s="69">
        <v>57</v>
      </c>
      <c r="B297" s="70" t="s">
        <v>330</v>
      </c>
      <c r="C297" s="69" t="s">
        <v>331</v>
      </c>
      <c r="D297" s="69" t="s">
        <v>422</v>
      </c>
      <c r="E297" s="69" t="s">
        <v>433</v>
      </c>
      <c r="F297" s="73" t="s">
        <v>503</v>
      </c>
      <c r="G297" s="69">
        <v>885</v>
      </c>
      <c r="H297" s="2">
        <v>295</v>
      </c>
      <c r="I297" s="69" t="s">
        <v>434</v>
      </c>
      <c r="J297" s="69"/>
    </row>
    <row r="298" spans="1:10" ht="15" customHeight="1" x14ac:dyDescent="0.2">
      <c r="A298" s="69"/>
      <c r="B298" s="71"/>
      <c r="C298" s="69"/>
      <c r="D298" s="69"/>
      <c r="E298" s="69"/>
      <c r="F298" s="74"/>
      <c r="G298" s="69"/>
      <c r="H298" s="2">
        <v>3</v>
      </c>
      <c r="I298" s="69"/>
      <c r="J298" s="69"/>
    </row>
    <row r="299" spans="1:10" ht="25.5" x14ac:dyDescent="0.2">
      <c r="A299" s="69"/>
      <c r="B299" s="72"/>
      <c r="C299" s="69"/>
      <c r="D299" s="69"/>
      <c r="E299" s="69"/>
      <c r="F299" s="75"/>
      <c r="G299" s="69"/>
      <c r="H299" s="2" t="s">
        <v>347</v>
      </c>
      <c r="I299" s="69"/>
      <c r="J299" s="69"/>
    </row>
    <row r="300" spans="1:10" ht="16.5" customHeight="1" x14ac:dyDescent="0.2">
      <c r="A300" s="69">
        <v>58</v>
      </c>
      <c r="B300" s="70" t="s">
        <v>330</v>
      </c>
      <c r="C300" s="69" t="s">
        <v>331</v>
      </c>
      <c r="D300" s="69" t="s">
        <v>422</v>
      </c>
      <c r="E300" s="69" t="s">
        <v>435</v>
      </c>
      <c r="F300" s="73" t="s">
        <v>503</v>
      </c>
      <c r="G300" s="69">
        <v>1122</v>
      </c>
      <c r="H300" s="2">
        <v>374</v>
      </c>
      <c r="I300" s="69" t="s">
        <v>436</v>
      </c>
      <c r="J300" s="69"/>
    </row>
    <row r="301" spans="1:10" ht="13.5" customHeight="1" x14ac:dyDescent="0.2">
      <c r="A301" s="69"/>
      <c r="B301" s="71"/>
      <c r="C301" s="69"/>
      <c r="D301" s="69"/>
      <c r="E301" s="69"/>
      <c r="F301" s="74"/>
      <c r="G301" s="69"/>
      <c r="H301" s="2">
        <v>3</v>
      </c>
      <c r="I301" s="69"/>
      <c r="J301" s="69"/>
    </row>
    <row r="302" spans="1:10" ht="25.5" x14ac:dyDescent="0.2">
      <c r="A302" s="69"/>
      <c r="B302" s="72"/>
      <c r="C302" s="69"/>
      <c r="D302" s="69"/>
      <c r="E302" s="69"/>
      <c r="F302" s="75"/>
      <c r="G302" s="69"/>
      <c r="H302" s="2" t="s">
        <v>347</v>
      </c>
      <c r="I302" s="69"/>
      <c r="J302" s="69"/>
    </row>
    <row r="303" spans="1:10" ht="20.25" customHeight="1" x14ac:dyDescent="0.2">
      <c r="A303" s="69">
        <v>59</v>
      </c>
      <c r="B303" s="70" t="s">
        <v>330</v>
      </c>
      <c r="C303" s="69" t="s">
        <v>331</v>
      </c>
      <c r="D303" s="69" t="s">
        <v>422</v>
      </c>
      <c r="E303" s="69" t="s">
        <v>437</v>
      </c>
      <c r="F303" s="73" t="s">
        <v>503</v>
      </c>
      <c r="G303" s="69">
        <v>588</v>
      </c>
      <c r="H303" s="2">
        <v>196</v>
      </c>
      <c r="I303" s="69" t="s">
        <v>439</v>
      </c>
      <c r="J303" s="69"/>
    </row>
    <row r="304" spans="1:10" ht="17.25" customHeight="1" x14ac:dyDescent="0.2">
      <c r="A304" s="69"/>
      <c r="B304" s="71"/>
      <c r="C304" s="69"/>
      <c r="D304" s="69"/>
      <c r="E304" s="69"/>
      <c r="F304" s="74"/>
      <c r="G304" s="69"/>
      <c r="H304" s="2">
        <v>3</v>
      </c>
      <c r="I304" s="69"/>
      <c r="J304" s="69"/>
    </row>
    <row r="305" spans="1:10" ht="25.5" x14ac:dyDescent="0.2">
      <c r="A305" s="69"/>
      <c r="B305" s="72"/>
      <c r="C305" s="69"/>
      <c r="D305" s="69"/>
      <c r="E305" s="69"/>
      <c r="F305" s="75"/>
      <c r="G305" s="69"/>
      <c r="H305" s="2" t="s">
        <v>438</v>
      </c>
      <c r="I305" s="69"/>
      <c r="J305" s="69"/>
    </row>
    <row r="306" spans="1:10" ht="15" customHeight="1" x14ac:dyDescent="0.2">
      <c r="A306" s="69">
        <v>60</v>
      </c>
      <c r="B306" s="70" t="s">
        <v>330</v>
      </c>
      <c r="C306" s="69" t="s">
        <v>331</v>
      </c>
      <c r="D306" s="69" t="s">
        <v>422</v>
      </c>
      <c r="E306" s="69" t="s">
        <v>440</v>
      </c>
      <c r="F306" s="73" t="s">
        <v>503</v>
      </c>
      <c r="G306" s="69">
        <v>270</v>
      </c>
      <c r="H306" s="2">
        <v>90</v>
      </c>
      <c r="I306" s="69" t="s">
        <v>441</v>
      </c>
      <c r="J306" s="69"/>
    </row>
    <row r="307" spans="1:10" ht="12" customHeight="1" x14ac:dyDescent="0.2">
      <c r="A307" s="69"/>
      <c r="B307" s="71"/>
      <c r="C307" s="69"/>
      <c r="D307" s="69"/>
      <c r="E307" s="69"/>
      <c r="F307" s="74"/>
      <c r="G307" s="69"/>
      <c r="H307" s="2">
        <v>3</v>
      </c>
      <c r="I307" s="69"/>
      <c r="J307" s="69"/>
    </row>
    <row r="308" spans="1:10" ht="25.5" x14ac:dyDescent="0.2">
      <c r="A308" s="69"/>
      <c r="B308" s="72"/>
      <c r="C308" s="69"/>
      <c r="D308" s="69"/>
      <c r="E308" s="69"/>
      <c r="F308" s="75"/>
      <c r="G308" s="69"/>
      <c r="H308" s="2" t="s">
        <v>347</v>
      </c>
      <c r="I308" s="69"/>
      <c r="J308" s="69"/>
    </row>
    <row r="309" spans="1:10" ht="18.75" customHeight="1" x14ac:dyDescent="0.2">
      <c r="A309" s="69">
        <v>61</v>
      </c>
      <c r="B309" s="70" t="s">
        <v>330</v>
      </c>
      <c r="C309" s="69" t="s">
        <v>331</v>
      </c>
      <c r="D309" s="69" t="s">
        <v>422</v>
      </c>
      <c r="E309" s="69" t="s">
        <v>442</v>
      </c>
      <c r="F309" s="73" t="s">
        <v>503</v>
      </c>
      <c r="G309" s="69">
        <v>801</v>
      </c>
      <c r="H309" s="2">
        <v>267</v>
      </c>
      <c r="I309" s="69" t="s">
        <v>443</v>
      </c>
      <c r="J309" s="69"/>
    </row>
    <row r="310" spans="1:10" ht="14.25" customHeight="1" x14ac:dyDescent="0.2">
      <c r="A310" s="69"/>
      <c r="B310" s="71"/>
      <c r="C310" s="69"/>
      <c r="D310" s="69"/>
      <c r="E310" s="69"/>
      <c r="F310" s="74"/>
      <c r="G310" s="69"/>
      <c r="H310" s="2">
        <v>3</v>
      </c>
      <c r="I310" s="69"/>
      <c r="J310" s="69"/>
    </row>
    <row r="311" spans="1:10" ht="25.5" x14ac:dyDescent="0.2">
      <c r="A311" s="69"/>
      <c r="B311" s="72"/>
      <c r="C311" s="69"/>
      <c r="D311" s="69"/>
      <c r="E311" s="69"/>
      <c r="F311" s="75"/>
      <c r="G311" s="69"/>
      <c r="H311" s="2" t="s">
        <v>347</v>
      </c>
      <c r="I311" s="69"/>
      <c r="J311" s="69"/>
    </row>
    <row r="312" spans="1:10" ht="19.5" customHeight="1" x14ac:dyDescent="0.2">
      <c r="A312" s="69">
        <v>62</v>
      </c>
      <c r="B312" s="70" t="s">
        <v>330</v>
      </c>
      <c r="C312" s="69" t="s">
        <v>331</v>
      </c>
      <c r="D312" s="69" t="s">
        <v>422</v>
      </c>
      <c r="E312" s="69" t="s">
        <v>444</v>
      </c>
      <c r="F312" s="73" t="s">
        <v>503</v>
      </c>
      <c r="G312" s="69">
        <v>510</v>
      </c>
      <c r="H312" s="2">
        <v>170</v>
      </c>
      <c r="I312" s="69" t="s">
        <v>445</v>
      </c>
      <c r="J312" s="69"/>
    </row>
    <row r="313" spans="1:10" ht="21.75" customHeight="1" x14ac:dyDescent="0.2">
      <c r="A313" s="69"/>
      <c r="B313" s="71"/>
      <c r="C313" s="69"/>
      <c r="D313" s="69"/>
      <c r="E313" s="69"/>
      <c r="F313" s="74"/>
      <c r="G313" s="69"/>
      <c r="H313" s="2">
        <v>3</v>
      </c>
      <c r="I313" s="69"/>
      <c r="J313" s="69"/>
    </row>
    <row r="314" spans="1:10" ht="25.5" x14ac:dyDescent="0.2">
      <c r="A314" s="69"/>
      <c r="B314" s="72"/>
      <c r="C314" s="69"/>
      <c r="D314" s="69"/>
      <c r="E314" s="69"/>
      <c r="F314" s="75"/>
      <c r="G314" s="69"/>
      <c r="H314" s="2" t="s">
        <v>347</v>
      </c>
      <c r="I314" s="69"/>
      <c r="J314" s="69"/>
    </row>
    <row r="315" spans="1:10" ht="20.25" customHeight="1" x14ac:dyDescent="0.2">
      <c r="A315" s="69">
        <v>63</v>
      </c>
      <c r="B315" s="70" t="s">
        <v>330</v>
      </c>
      <c r="C315" s="69" t="s">
        <v>331</v>
      </c>
      <c r="D315" s="69" t="s">
        <v>422</v>
      </c>
      <c r="E315" s="69" t="s">
        <v>446</v>
      </c>
      <c r="F315" s="73" t="s">
        <v>503</v>
      </c>
      <c r="G315" s="69">
        <v>2499</v>
      </c>
      <c r="H315" s="2">
        <v>833</v>
      </c>
      <c r="I315" s="69" t="s">
        <v>447</v>
      </c>
      <c r="J315" s="69"/>
    </row>
    <row r="316" spans="1:10" ht="21" customHeight="1" x14ac:dyDescent="0.2">
      <c r="A316" s="69"/>
      <c r="B316" s="71"/>
      <c r="C316" s="69"/>
      <c r="D316" s="69"/>
      <c r="E316" s="69"/>
      <c r="F316" s="74"/>
      <c r="G316" s="69"/>
      <c r="H316" s="2">
        <v>3</v>
      </c>
      <c r="I316" s="69"/>
      <c r="J316" s="69"/>
    </row>
    <row r="317" spans="1:10" ht="25.5" x14ac:dyDescent="0.2">
      <c r="A317" s="69"/>
      <c r="B317" s="72"/>
      <c r="C317" s="69"/>
      <c r="D317" s="69"/>
      <c r="E317" s="69"/>
      <c r="F317" s="75"/>
      <c r="G317" s="69"/>
      <c r="H317" s="2" t="s">
        <v>347</v>
      </c>
      <c r="I317" s="69"/>
      <c r="J317" s="69"/>
    </row>
    <row r="318" spans="1:10" ht="15.75" customHeight="1" x14ac:dyDescent="0.2">
      <c r="A318" s="69">
        <v>64</v>
      </c>
      <c r="B318" s="70" t="s">
        <v>330</v>
      </c>
      <c r="C318" s="69" t="s">
        <v>331</v>
      </c>
      <c r="D318" s="69" t="s">
        <v>422</v>
      </c>
      <c r="E318" s="69" t="s">
        <v>448</v>
      </c>
      <c r="F318" s="73" t="s">
        <v>503</v>
      </c>
      <c r="G318" s="69">
        <v>555</v>
      </c>
      <c r="H318" s="2">
        <v>185</v>
      </c>
      <c r="I318" s="69" t="s">
        <v>449</v>
      </c>
      <c r="J318" s="69"/>
    </row>
    <row r="319" spans="1:10" ht="21" customHeight="1" x14ac:dyDescent="0.2">
      <c r="A319" s="69"/>
      <c r="B319" s="71"/>
      <c r="C319" s="69"/>
      <c r="D319" s="69"/>
      <c r="E319" s="69"/>
      <c r="F319" s="74"/>
      <c r="G319" s="69"/>
      <c r="H319" s="2">
        <v>3</v>
      </c>
      <c r="I319" s="69"/>
      <c r="J319" s="69"/>
    </row>
    <row r="320" spans="1:10" ht="25.5" x14ac:dyDescent="0.2">
      <c r="A320" s="69"/>
      <c r="B320" s="72"/>
      <c r="C320" s="69"/>
      <c r="D320" s="69"/>
      <c r="E320" s="69"/>
      <c r="F320" s="75"/>
      <c r="G320" s="69"/>
      <c r="H320" s="2" t="s">
        <v>347</v>
      </c>
      <c r="I320" s="69"/>
      <c r="J320" s="69"/>
    </row>
  </sheetData>
  <mergeCells count="500">
    <mergeCell ref="I1:K1"/>
    <mergeCell ref="I2:K2"/>
    <mergeCell ref="I4:K4"/>
    <mergeCell ref="I3:K3"/>
    <mergeCell ref="A7:K7"/>
    <mergeCell ref="A5:K5"/>
    <mergeCell ref="B105:K105"/>
    <mergeCell ref="A120:K120"/>
    <mergeCell ref="A143:A148"/>
    <mergeCell ref="A142:J142"/>
    <mergeCell ref="B143:B148"/>
    <mergeCell ref="C143:C148"/>
    <mergeCell ref="D143:D148"/>
    <mergeCell ref="E143:E148"/>
    <mergeCell ref="B9:K9"/>
    <mergeCell ref="B87:K87"/>
    <mergeCell ref="B95:K95"/>
    <mergeCell ref="B103:K103"/>
    <mergeCell ref="F143:F148"/>
    <mergeCell ref="G143:G148"/>
    <mergeCell ref="H143:H148"/>
    <mergeCell ref="I143:I148"/>
    <mergeCell ref="J143:J148"/>
    <mergeCell ref="A163:A165"/>
    <mergeCell ref="C163:C165"/>
    <mergeCell ref="D163:D165"/>
    <mergeCell ref="G163:G165"/>
    <mergeCell ref="I163:I165"/>
    <mergeCell ref="J163:J165"/>
    <mergeCell ref="B160:B162"/>
    <mergeCell ref="B163:B165"/>
    <mergeCell ref="E160:E162"/>
    <mergeCell ref="F160:F162"/>
    <mergeCell ref="E163:E165"/>
    <mergeCell ref="F163:F165"/>
    <mergeCell ref="A160:A162"/>
    <mergeCell ref="C160:C162"/>
    <mergeCell ref="D160:D162"/>
    <mergeCell ref="G160:G162"/>
    <mergeCell ref="I160:I162"/>
    <mergeCell ref="J160:J162"/>
    <mergeCell ref="J166:J168"/>
    <mergeCell ref="A169:A171"/>
    <mergeCell ref="C169:C171"/>
    <mergeCell ref="D169:D171"/>
    <mergeCell ref="G169:G171"/>
    <mergeCell ref="I169:I171"/>
    <mergeCell ref="J169:J171"/>
    <mergeCell ref="B166:B168"/>
    <mergeCell ref="B169:B171"/>
    <mergeCell ref="E166:E168"/>
    <mergeCell ref="F166:F168"/>
    <mergeCell ref="E169:E171"/>
    <mergeCell ref="F169:F171"/>
    <mergeCell ref="A166:A168"/>
    <mergeCell ref="C166:C168"/>
    <mergeCell ref="D166:D168"/>
    <mergeCell ref="G166:G168"/>
    <mergeCell ref="I166:I168"/>
    <mergeCell ref="J172:J174"/>
    <mergeCell ref="A175:A178"/>
    <mergeCell ref="C175:C178"/>
    <mergeCell ref="D175:D178"/>
    <mergeCell ref="G175:G178"/>
    <mergeCell ref="I175:I178"/>
    <mergeCell ref="J175:J178"/>
    <mergeCell ref="E172:E174"/>
    <mergeCell ref="F172:F174"/>
    <mergeCell ref="E175:E178"/>
    <mergeCell ref="B175:B178"/>
    <mergeCell ref="F175:F178"/>
    <mergeCell ref="A172:A174"/>
    <mergeCell ref="C172:C174"/>
    <mergeCell ref="D172:D174"/>
    <mergeCell ref="G172:G174"/>
    <mergeCell ref="I172:I174"/>
    <mergeCell ref="J179:J181"/>
    <mergeCell ref="A182:A184"/>
    <mergeCell ref="C182:C184"/>
    <mergeCell ref="D182:D184"/>
    <mergeCell ref="G182:G184"/>
    <mergeCell ref="I182:I184"/>
    <mergeCell ref="J182:J184"/>
    <mergeCell ref="F179:F181"/>
    <mergeCell ref="E179:E181"/>
    <mergeCell ref="E182:E184"/>
    <mergeCell ref="F182:F184"/>
    <mergeCell ref="A179:A181"/>
    <mergeCell ref="C179:C181"/>
    <mergeCell ref="D179:D181"/>
    <mergeCell ref="G179:G181"/>
    <mergeCell ref="I179:I181"/>
    <mergeCell ref="J185:J187"/>
    <mergeCell ref="A188:A191"/>
    <mergeCell ref="C188:C191"/>
    <mergeCell ref="D188:D191"/>
    <mergeCell ref="G188:G191"/>
    <mergeCell ref="I188:I191"/>
    <mergeCell ref="J188:J191"/>
    <mergeCell ref="E185:E187"/>
    <mergeCell ref="F185:F187"/>
    <mergeCell ref="B188:B191"/>
    <mergeCell ref="E188:E191"/>
    <mergeCell ref="F188:F191"/>
    <mergeCell ref="A185:A187"/>
    <mergeCell ref="C185:C187"/>
    <mergeCell ref="D185:D187"/>
    <mergeCell ref="G185:G187"/>
    <mergeCell ref="I185:I187"/>
    <mergeCell ref="J192:J194"/>
    <mergeCell ref="A195:A197"/>
    <mergeCell ref="C195:C197"/>
    <mergeCell ref="D195:D197"/>
    <mergeCell ref="G195:G197"/>
    <mergeCell ref="I195:I197"/>
    <mergeCell ref="J195:J197"/>
    <mergeCell ref="E192:E194"/>
    <mergeCell ref="F192:F194"/>
    <mergeCell ref="E195:E197"/>
    <mergeCell ref="F195:F197"/>
    <mergeCell ref="A192:A194"/>
    <mergeCell ref="C192:C194"/>
    <mergeCell ref="D192:D194"/>
    <mergeCell ref="G192:G194"/>
    <mergeCell ref="I192:I194"/>
    <mergeCell ref="J198:J200"/>
    <mergeCell ref="A201:A203"/>
    <mergeCell ref="C201:C203"/>
    <mergeCell ref="D201:D203"/>
    <mergeCell ref="G201:G203"/>
    <mergeCell ref="I201:I203"/>
    <mergeCell ref="J201:J203"/>
    <mergeCell ref="E198:E200"/>
    <mergeCell ref="F198:F200"/>
    <mergeCell ref="E201:E203"/>
    <mergeCell ref="F201:F203"/>
    <mergeCell ref="A198:A200"/>
    <mergeCell ref="C198:C200"/>
    <mergeCell ref="D198:D200"/>
    <mergeCell ref="G198:G200"/>
    <mergeCell ref="I198:I200"/>
    <mergeCell ref="J204:J206"/>
    <mergeCell ref="A207:A209"/>
    <mergeCell ref="C207:C209"/>
    <mergeCell ref="D207:D209"/>
    <mergeCell ref="G207:G209"/>
    <mergeCell ref="I207:I209"/>
    <mergeCell ref="J207:J209"/>
    <mergeCell ref="E204:E206"/>
    <mergeCell ref="F204:F206"/>
    <mergeCell ref="E207:E209"/>
    <mergeCell ref="F207:F209"/>
    <mergeCell ref="A204:A206"/>
    <mergeCell ref="C204:C206"/>
    <mergeCell ref="D204:D206"/>
    <mergeCell ref="G204:G206"/>
    <mergeCell ref="I204:I206"/>
    <mergeCell ref="J210:J212"/>
    <mergeCell ref="A213:A215"/>
    <mergeCell ref="C213:C215"/>
    <mergeCell ref="D213:D215"/>
    <mergeCell ref="G213:G215"/>
    <mergeCell ref="I213:I215"/>
    <mergeCell ref="J213:J215"/>
    <mergeCell ref="E210:E212"/>
    <mergeCell ref="F210:F212"/>
    <mergeCell ref="E213:E215"/>
    <mergeCell ref="F213:F215"/>
    <mergeCell ref="A210:A212"/>
    <mergeCell ref="C210:C212"/>
    <mergeCell ref="D210:D212"/>
    <mergeCell ref="G210:G212"/>
    <mergeCell ref="I210:I212"/>
    <mergeCell ref="J216:J218"/>
    <mergeCell ref="A219:A221"/>
    <mergeCell ref="C219:C221"/>
    <mergeCell ref="D219:D221"/>
    <mergeCell ref="G219:G221"/>
    <mergeCell ref="I219:I221"/>
    <mergeCell ref="J219:J221"/>
    <mergeCell ref="B216:B218"/>
    <mergeCell ref="B219:B221"/>
    <mergeCell ref="E216:E218"/>
    <mergeCell ref="F216:F218"/>
    <mergeCell ref="E219:E221"/>
    <mergeCell ref="F219:F221"/>
    <mergeCell ref="A216:A218"/>
    <mergeCell ref="C216:C218"/>
    <mergeCell ref="D216:D218"/>
    <mergeCell ref="G216:G218"/>
    <mergeCell ref="I216:I218"/>
    <mergeCell ref="J222:J224"/>
    <mergeCell ref="A225:A227"/>
    <mergeCell ref="C225:C227"/>
    <mergeCell ref="D225:D227"/>
    <mergeCell ref="G225:G227"/>
    <mergeCell ref="I225:I227"/>
    <mergeCell ref="J225:J227"/>
    <mergeCell ref="B222:B224"/>
    <mergeCell ref="B225:B227"/>
    <mergeCell ref="E222:E224"/>
    <mergeCell ref="F222:F224"/>
    <mergeCell ref="E225:E227"/>
    <mergeCell ref="F225:F227"/>
    <mergeCell ref="A222:A224"/>
    <mergeCell ref="C222:C224"/>
    <mergeCell ref="D222:D224"/>
    <mergeCell ref="G222:G224"/>
    <mergeCell ref="I222:I224"/>
    <mergeCell ref="J228:J230"/>
    <mergeCell ref="A231:A233"/>
    <mergeCell ref="C231:C233"/>
    <mergeCell ref="D231:D233"/>
    <mergeCell ref="G231:G233"/>
    <mergeCell ref="I231:I233"/>
    <mergeCell ref="J231:J233"/>
    <mergeCell ref="B228:B230"/>
    <mergeCell ref="B231:B233"/>
    <mergeCell ref="E228:E230"/>
    <mergeCell ref="F228:F230"/>
    <mergeCell ref="E231:E233"/>
    <mergeCell ref="F231:F233"/>
    <mergeCell ref="A228:A230"/>
    <mergeCell ref="C228:C230"/>
    <mergeCell ref="D228:D230"/>
    <mergeCell ref="G228:G230"/>
    <mergeCell ref="I228:I230"/>
    <mergeCell ref="J234:J236"/>
    <mergeCell ref="A237:A239"/>
    <mergeCell ref="C237:C239"/>
    <mergeCell ref="D237:D239"/>
    <mergeCell ref="G237:G239"/>
    <mergeCell ref="I237:I239"/>
    <mergeCell ref="J237:J239"/>
    <mergeCell ref="B234:B236"/>
    <mergeCell ref="B237:B239"/>
    <mergeCell ref="E234:E236"/>
    <mergeCell ref="F234:F236"/>
    <mergeCell ref="E237:E239"/>
    <mergeCell ref="F237:F239"/>
    <mergeCell ref="A234:A236"/>
    <mergeCell ref="C234:C236"/>
    <mergeCell ref="D234:D236"/>
    <mergeCell ref="G234:G236"/>
    <mergeCell ref="I234:I236"/>
    <mergeCell ref="J240:J242"/>
    <mergeCell ref="A243:A245"/>
    <mergeCell ref="C243:C245"/>
    <mergeCell ref="D243:D245"/>
    <mergeCell ref="G243:G245"/>
    <mergeCell ref="I243:I245"/>
    <mergeCell ref="J243:J245"/>
    <mergeCell ref="B240:B242"/>
    <mergeCell ref="B243:B245"/>
    <mergeCell ref="E240:E242"/>
    <mergeCell ref="F240:F242"/>
    <mergeCell ref="E243:E245"/>
    <mergeCell ref="F243:F245"/>
    <mergeCell ref="A240:A242"/>
    <mergeCell ref="C240:C242"/>
    <mergeCell ref="D240:D242"/>
    <mergeCell ref="G240:G242"/>
    <mergeCell ref="I240:I242"/>
    <mergeCell ref="J246:J248"/>
    <mergeCell ref="A249:A251"/>
    <mergeCell ref="C249:C251"/>
    <mergeCell ref="D249:D251"/>
    <mergeCell ref="G249:G251"/>
    <mergeCell ref="I249:I251"/>
    <mergeCell ref="J249:J251"/>
    <mergeCell ref="B246:B248"/>
    <mergeCell ref="B249:B251"/>
    <mergeCell ref="E246:E248"/>
    <mergeCell ref="F246:F248"/>
    <mergeCell ref="E249:E251"/>
    <mergeCell ref="F249:F251"/>
    <mergeCell ref="A246:A248"/>
    <mergeCell ref="C246:C248"/>
    <mergeCell ref="D246:D248"/>
    <mergeCell ref="G246:G248"/>
    <mergeCell ref="I246:I248"/>
    <mergeCell ref="J252:J254"/>
    <mergeCell ref="A255:A257"/>
    <mergeCell ref="C255:C257"/>
    <mergeCell ref="D255:D257"/>
    <mergeCell ref="G255:G257"/>
    <mergeCell ref="I255:I257"/>
    <mergeCell ref="J255:J257"/>
    <mergeCell ref="B252:B254"/>
    <mergeCell ref="B255:B257"/>
    <mergeCell ref="E252:E254"/>
    <mergeCell ref="F252:F254"/>
    <mergeCell ref="E255:E257"/>
    <mergeCell ref="F255:F257"/>
    <mergeCell ref="A252:A254"/>
    <mergeCell ref="C252:C254"/>
    <mergeCell ref="D252:D254"/>
    <mergeCell ref="G252:G254"/>
    <mergeCell ref="I252:I254"/>
    <mergeCell ref="J258:J260"/>
    <mergeCell ref="A261:A263"/>
    <mergeCell ref="C261:C263"/>
    <mergeCell ref="D261:D263"/>
    <mergeCell ref="G261:G263"/>
    <mergeCell ref="I261:I263"/>
    <mergeCell ref="J261:J263"/>
    <mergeCell ref="B258:B260"/>
    <mergeCell ref="B261:B263"/>
    <mergeCell ref="E258:E260"/>
    <mergeCell ref="F258:F260"/>
    <mergeCell ref="E261:E263"/>
    <mergeCell ref="F261:F263"/>
    <mergeCell ref="A258:A260"/>
    <mergeCell ref="C258:C260"/>
    <mergeCell ref="D258:D260"/>
    <mergeCell ref="G258:G260"/>
    <mergeCell ref="I258:I260"/>
    <mergeCell ref="J264:J266"/>
    <mergeCell ref="A267:A269"/>
    <mergeCell ref="C267:C269"/>
    <mergeCell ref="D267:D269"/>
    <mergeCell ref="G267:G269"/>
    <mergeCell ref="I267:I269"/>
    <mergeCell ref="J267:J269"/>
    <mergeCell ref="B264:B266"/>
    <mergeCell ref="B267:B269"/>
    <mergeCell ref="E264:E266"/>
    <mergeCell ref="F264:F266"/>
    <mergeCell ref="E267:E269"/>
    <mergeCell ref="F267:F269"/>
    <mergeCell ref="A264:A266"/>
    <mergeCell ref="C264:C266"/>
    <mergeCell ref="D264:D266"/>
    <mergeCell ref="G264:G266"/>
    <mergeCell ref="I264:I266"/>
    <mergeCell ref="J270:J272"/>
    <mergeCell ref="A273:A275"/>
    <mergeCell ref="C273:C275"/>
    <mergeCell ref="D273:D275"/>
    <mergeCell ref="G273:G275"/>
    <mergeCell ref="I273:I275"/>
    <mergeCell ref="J273:J275"/>
    <mergeCell ref="B270:B272"/>
    <mergeCell ref="B273:B275"/>
    <mergeCell ref="E270:E272"/>
    <mergeCell ref="F270:F272"/>
    <mergeCell ref="E273:E275"/>
    <mergeCell ref="F273:F275"/>
    <mergeCell ref="A270:A272"/>
    <mergeCell ref="C270:C272"/>
    <mergeCell ref="D270:D272"/>
    <mergeCell ref="G270:G272"/>
    <mergeCell ref="I270:I272"/>
    <mergeCell ref="J276:J278"/>
    <mergeCell ref="A279:A281"/>
    <mergeCell ref="C279:C281"/>
    <mergeCell ref="D279:D281"/>
    <mergeCell ref="E279:E281"/>
    <mergeCell ref="G279:G281"/>
    <mergeCell ref="I279:I281"/>
    <mergeCell ref="J279:J281"/>
    <mergeCell ref="B276:B278"/>
    <mergeCell ref="B279:B281"/>
    <mergeCell ref="E276:E278"/>
    <mergeCell ref="F276:F278"/>
    <mergeCell ref="F279:F281"/>
    <mergeCell ref="A276:A278"/>
    <mergeCell ref="C276:C278"/>
    <mergeCell ref="D276:D278"/>
    <mergeCell ref="G276:G278"/>
    <mergeCell ref="I276:I278"/>
    <mergeCell ref="J282:J284"/>
    <mergeCell ref="A285:A287"/>
    <mergeCell ref="C285:C287"/>
    <mergeCell ref="D285:D287"/>
    <mergeCell ref="E285:E287"/>
    <mergeCell ref="G285:G287"/>
    <mergeCell ref="I285:I287"/>
    <mergeCell ref="J285:J287"/>
    <mergeCell ref="B282:B284"/>
    <mergeCell ref="B285:B287"/>
    <mergeCell ref="F282:F284"/>
    <mergeCell ref="F285:F287"/>
    <mergeCell ref="A282:A284"/>
    <mergeCell ref="C282:C284"/>
    <mergeCell ref="D282:D284"/>
    <mergeCell ref="E282:E284"/>
    <mergeCell ref="G282:G284"/>
    <mergeCell ref="A291:A293"/>
    <mergeCell ref="C291:C293"/>
    <mergeCell ref="D291:D293"/>
    <mergeCell ref="E291:E293"/>
    <mergeCell ref="G291:G293"/>
    <mergeCell ref="I291:I293"/>
    <mergeCell ref="J291:J293"/>
    <mergeCell ref="B288:B290"/>
    <mergeCell ref="B291:B293"/>
    <mergeCell ref="F288:F290"/>
    <mergeCell ref="F291:F293"/>
    <mergeCell ref="A288:A290"/>
    <mergeCell ref="C288:C290"/>
    <mergeCell ref="D288:D290"/>
    <mergeCell ref="E288:E290"/>
    <mergeCell ref="G288:G290"/>
    <mergeCell ref="A297:A299"/>
    <mergeCell ref="C297:C299"/>
    <mergeCell ref="D297:D299"/>
    <mergeCell ref="E297:E299"/>
    <mergeCell ref="G297:G299"/>
    <mergeCell ref="I297:I299"/>
    <mergeCell ref="J297:J299"/>
    <mergeCell ref="B294:B296"/>
    <mergeCell ref="B297:B299"/>
    <mergeCell ref="F294:F296"/>
    <mergeCell ref="F297:F299"/>
    <mergeCell ref="A294:A296"/>
    <mergeCell ref="C294:C296"/>
    <mergeCell ref="D294:D296"/>
    <mergeCell ref="E294:E296"/>
    <mergeCell ref="G294:G296"/>
    <mergeCell ref="A303:A305"/>
    <mergeCell ref="C303:C305"/>
    <mergeCell ref="D303:D305"/>
    <mergeCell ref="E303:E305"/>
    <mergeCell ref="G303:G305"/>
    <mergeCell ref="I303:I305"/>
    <mergeCell ref="J303:J305"/>
    <mergeCell ref="B300:B302"/>
    <mergeCell ref="B303:B305"/>
    <mergeCell ref="F300:F302"/>
    <mergeCell ref="F303:F305"/>
    <mergeCell ref="A300:A302"/>
    <mergeCell ref="C300:C302"/>
    <mergeCell ref="D300:D302"/>
    <mergeCell ref="E300:E302"/>
    <mergeCell ref="G300:G302"/>
    <mergeCell ref="A309:A311"/>
    <mergeCell ref="C309:C311"/>
    <mergeCell ref="D309:D311"/>
    <mergeCell ref="E309:E311"/>
    <mergeCell ref="G309:G311"/>
    <mergeCell ref="I309:I311"/>
    <mergeCell ref="J309:J311"/>
    <mergeCell ref="B306:B308"/>
    <mergeCell ref="B309:B311"/>
    <mergeCell ref="F306:F308"/>
    <mergeCell ref="F309:F311"/>
    <mergeCell ref="A306:A308"/>
    <mergeCell ref="C306:C308"/>
    <mergeCell ref="D306:D308"/>
    <mergeCell ref="E306:E308"/>
    <mergeCell ref="G306:G308"/>
    <mergeCell ref="A318:A320"/>
    <mergeCell ref="C318:C320"/>
    <mergeCell ref="D318:D320"/>
    <mergeCell ref="E318:E320"/>
    <mergeCell ref="G318:G320"/>
    <mergeCell ref="B318:B320"/>
    <mergeCell ref="F318:F320"/>
    <mergeCell ref="I312:I314"/>
    <mergeCell ref="J312:J314"/>
    <mergeCell ref="A315:A317"/>
    <mergeCell ref="C315:C317"/>
    <mergeCell ref="D315:D317"/>
    <mergeCell ref="E315:E317"/>
    <mergeCell ref="G315:G317"/>
    <mergeCell ref="I315:I317"/>
    <mergeCell ref="J315:J317"/>
    <mergeCell ref="B312:B314"/>
    <mergeCell ref="B315:B317"/>
    <mergeCell ref="F312:F314"/>
    <mergeCell ref="F315:F317"/>
    <mergeCell ref="A312:A314"/>
    <mergeCell ref="C312:C314"/>
    <mergeCell ref="D312:D314"/>
    <mergeCell ref="E312:E314"/>
    <mergeCell ref="I318:I320"/>
    <mergeCell ref="J318:J320"/>
    <mergeCell ref="B172:B174"/>
    <mergeCell ref="B179:B181"/>
    <mergeCell ref="B182:B184"/>
    <mergeCell ref="B185:B187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G312:G314"/>
    <mergeCell ref="I306:I308"/>
    <mergeCell ref="J306:J308"/>
    <mergeCell ref="I300:I302"/>
    <mergeCell ref="J300:J302"/>
    <mergeCell ref="I294:I296"/>
    <mergeCell ref="J294:J296"/>
    <mergeCell ref="I288:I290"/>
    <mergeCell ref="J288:J290"/>
    <mergeCell ref="I282:I284"/>
  </mergeCells>
  <pageMargins left="0.70866141732283472" right="0.70866141732283472" top="0.74803149606299213" bottom="0.74803149606299213" header="0.31496062992125984" footer="0.31496062992125984"/>
  <pageSetup paperSize="9" scale="64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0"/>
  <sheetViews>
    <sheetView topLeftCell="A25" workbookViewId="0">
      <selection activeCell="H5" sqref="H5"/>
    </sheetView>
  </sheetViews>
  <sheetFormatPr defaultRowHeight="15" x14ac:dyDescent="0.25"/>
  <cols>
    <col min="1" max="1" width="4.7109375" style="65" customWidth="1"/>
    <col min="2" max="2" width="9.140625" style="65"/>
    <col min="3" max="3" width="20.28515625" style="65" customWidth="1"/>
    <col min="4" max="4" width="10.7109375" style="122" customWidth="1"/>
    <col min="5" max="5" width="16.85546875" style="65" customWidth="1"/>
    <col min="6" max="6" width="15" style="65" customWidth="1"/>
    <col min="7" max="7" width="15.85546875" style="65" customWidth="1"/>
    <col min="8" max="8" width="15.28515625" style="65" customWidth="1"/>
    <col min="9" max="9" width="29.7109375" style="65" customWidth="1"/>
    <col min="10" max="10" width="20.5703125" style="65" customWidth="1"/>
    <col min="11" max="11" width="15.5703125" style="65" customWidth="1"/>
    <col min="12" max="12" width="17.5703125" style="65" customWidth="1"/>
    <col min="13" max="16384" width="9.140625" style="65"/>
  </cols>
  <sheetData>
    <row r="1" spans="1:17" ht="55.5" customHeight="1" x14ac:dyDescent="0.3">
      <c r="A1" s="100" t="s">
        <v>509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59"/>
      <c r="N1" s="59"/>
      <c r="O1" s="59"/>
      <c r="P1" s="59"/>
      <c r="Q1" s="59"/>
    </row>
    <row r="2" spans="1:17" ht="213.75" customHeight="1" x14ac:dyDescent="0.25">
      <c r="A2" s="123" t="s">
        <v>323</v>
      </c>
      <c r="B2" s="99" t="s">
        <v>510</v>
      </c>
      <c r="C2" s="99"/>
      <c r="D2" s="66" t="s">
        <v>771</v>
      </c>
      <c r="E2" s="60" t="s">
        <v>524</v>
      </c>
      <c r="F2" s="60" t="s">
        <v>525</v>
      </c>
      <c r="G2" s="60" t="s">
        <v>856</v>
      </c>
      <c r="H2" s="60" t="s">
        <v>511</v>
      </c>
      <c r="I2" s="60" t="s">
        <v>512</v>
      </c>
      <c r="J2" s="60" t="s">
        <v>513</v>
      </c>
      <c r="K2" s="60" t="s">
        <v>514</v>
      </c>
      <c r="L2" s="67" t="s">
        <v>609</v>
      </c>
    </row>
    <row r="3" spans="1:17" s="109" customFormat="1" ht="33" customHeight="1" x14ac:dyDescent="0.25">
      <c r="A3" s="105">
        <v>1</v>
      </c>
      <c r="B3" s="106" t="s">
        <v>526</v>
      </c>
      <c r="C3" s="106"/>
      <c r="D3" s="118">
        <v>1</v>
      </c>
      <c r="E3" s="107">
        <v>28347.5</v>
      </c>
      <c r="F3" s="107">
        <v>28347.5</v>
      </c>
      <c r="G3" s="107">
        <f>E3-F3</f>
        <v>0</v>
      </c>
      <c r="H3" s="108" t="s">
        <v>696</v>
      </c>
      <c r="I3" s="108" t="s">
        <v>842</v>
      </c>
      <c r="J3" s="108" t="s">
        <v>181</v>
      </c>
      <c r="K3" s="108" t="s">
        <v>193</v>
      </c>
      <c r="L3" s="105" t="s">
        <v>610</v>
      </c>
    </row>
    <row r="4" spans="1:17" s="109" customFormat="1" ht="32.25" customHeight="1" x14ac:dyDescent="0.25">
      <c r="A4" s="105">
        <v>2</v>
      </c>
      <c r="B4" s="106" t="s">
        <v>527</v>
      </c>
      <c r="C4" s="106"/>
      <c r="D4" s="118">
        <v>1</v>
      </c>
      <c r="E4" s="107">
        <v>6198.5</v>
      </c>
      <c r="F4" s="107">
        <v>6198.5</v>
      </c>
      <c r="G4" s="107">
        <f t="shared" ref="G4:G66" si="0">E4-F4</f>
        <v>0</v>
      </c>
      <c r="H4" s="108" t="s">
        <v>696</v>
      </c>
      <c r="I4" s="108" t="s">
        <v>842</v>
      </c>
      <c r="J4" s="108" t="s">
        <v>181</v>
      </c>
      <c r="K4" s="108" t="s">
        <v>193</v>
      </c>
      <c r="L4" s="105" t="s">
        <v>611</v>
      </c>
    </row>
    <row r="5" spans="1:17" s="109" customFormat="1" ht="63.75" customHeight="1" x14ac:dyDescent="0.25">
      <c r="A5" s="105">
        <v>3</v>
      </c>
      <c r="B5" s="110" t="s">
        <v>832</v>
      </c>
      <c r="C5" s="111"/>
      <c r="D5" s="118">
        <v>1</v>
      </c>
      <c r="E5" s="107">
        <v>45454</v>
      </c>
      <c r="F5" s="107" t="s">
        <v>845</v>
      </c>
      <c r="G5" s="107" t="s">
        <v>845</v>
      </c>
      <c r="H5" s="108" t="s">
        <v>845</v>
      </c>
      <c r="I5" s="108" t="s">
        <v>833</v>
      </c>
      <c r="J5" s="108" t="s">
        <v>845</v>
      </c>
      <c r="K5" s="108" t="s">
        <v>845</v>
      </c>
      <c r="L5" s="105" t="s">
        <v>845</v>
      </c>
    </row>
    <row r="6" spans="1:17" s="109" customFormat="1" ht="31.5" customHeight="1" x14ac:dyDescent="0.25">
      <c r="A6" s="105">
        <v>4</v>
      </c>
      <c r="B6" s="106" t="s">
        <v>528</v>
      </c>
      <c r="C6" s="106"/>
      <c r="D6" s="118">
        <v>1</v>
      </c>
      <c r="E6" s="107">
        <v>49904.25</v>
      </c>
      <c r="F6" s="107">
        <v>29942.639999999999</v>
      </c>
      <c r="G6" s="107">
        <f t="shared" si="0"/>
        <v>19961.61</v>
      </c>
      <c r="H6" s="108" t="s">
        <v>696</v>
      </c>
      <c r="I6" s="108" t="s">
        <v>842</v>
      </c>
      <c r="J6" s="108" t="s">
        <v>181</v>
      </c>
      <c r="K6" s="108" t="s">
        <v>193</v>
      </c>
      <c r="L6" s="105" t="s">
        <v>612</v>
      </c>
    </row>
    <row r="7" spans="1:17" s="109" customFormat="1" ht="64.5" customHeight="1" x14ac:dyDescent="0.25">
      <c r="A7" s="105">
        <v>5</v>
      </c>
      <c r="B7" s="106" t="s">
        <v>529</v>
      </c>
      <c r="C7" s="106"/>
      <c r="D7" s="118">
        <v>1</v>
      </c>
      <c r="E7" s="107">
        <v>2227054</v>
      </c>
      <c r="F7" s="107">
        <v>2227054</v>
      </c>
      <c r="G7" s="107">
        <f t="shared" si="0"/>
        <v>0</v>
      </c>
      <c r="H7" s="108" t="s">
        <v>697</v>
      </c>
      <c r="I7" s="108" t="s">
        <v>780</v>
      </c>
      <c r="J7" s="108" t="s">
        <v>181</v>
      </c>
      <c r="K7" s="108" t="s">
        <v>193</v>
      </c>
      <c r="L7" s="105" t="s">
        <v>613</v>
      </c>
    </row>
    <row r="8" spans="1:17" s="109" customFormat="1" ht="66" customHeight="1" x14ac:dyDescent="0.25">
      <c r="A8" s="105">
        <v>6</v>
      </c>
      <c r="B8" s="106" t="s">
        <v>530</v>
      </c>
      <c r="C8" s="106"/>
      <c r="D8" s="118">
        <v>1</v>
      </c>
      <c r="E8" s="107">
        <v>477000</v>
      </c>
      <c r="F8" s="107">
        <v>477000</v>
      </c>
      <c r="G8" s="107">
        <f t="shared" si="0"/>
        <v>0</v>
      </c>
      <c r="H8" s="108" t="s">
        <v>698</v>
      </c>
      <c r="I8" s="108" t="s">
        <v>836</v>
      </c>
      <c r="J8" s="108" t="s">
        <v>181</v>
      </c>
      <c r="K8" s="108" t="s">
        <v>193</v>
      </c>
      <c r="L8" s="105" t="s">
        <v>614</v>
      </c>
    </row>
    <row r="9" spans="1:17" s="109" customFormat="1" ht="15" customHeight="1" x14ac:dyDescent="0.25">
      <c r="A9" s="105">
        <v>7</v>
      </c>
      <c r="B9" s="106" t="s">
        <v>531</v>
      </c>
      <c r="C9" s="106"/>
      <c r="D9" s="118">
        <v>1</v>
      </c>
      <c r="E9" s="107">
        <v>113860.8</v>
      </c>
      <c r="F9" s="107">
        <v>113860.8</v>
      </c>
      <c r="G9" s="107">
        <f t="shared" si="0"/>
        <v>0</v>
      </c>
      <c r="H9" s="108" t="s">
        <v>700</v>
      </c>
      <c r="I9" s="108" t="s">
        <v>845</v>
      </c>
      <c r="J9" s="108" t="s">
        <v>181</v>
      </c>
      <c r="K9" s="108" t="s">
        <v>193</v>
      </c>
      <c r="L9" s="105" t="s">
        <v>615</v>
      </c>
    </row>
    <row r="10" spans="1:17" s="109" customFormat="1" ht="15" customHeight="1" x14ac:dyDescent="0.25">
      <c r="A10" s="105">
        <v>8</v>
      </c>
      <c r="B10" s="106" t="s">
        <v>532</v>
      </c>
      <c r="C10" s="106"/>
      <c r="D10" s="118">
        <v>1</v>
      </c>
      <c r="E10" s="107">
        <v>9729.44</v>
      </c>
      <c r="F10" s="107">
        <v>9729.44</v>
      </c>
      <c r="G10" s="107">
        <f t="shared" si="0"/>
        <v>0</v>
      </c>
      <c r="H10" s="108" t="s">
        <v>701</v>
      </c>
      <c r="I10" s="108" t="s">
        <v>845</v>
      </c>
      <c r="J10" s="108" t="s">
        <v>181</v>
      </c>
      <c r="K10" s="108" t="s">
        <v>193</v>
      </c>
      <c r="L10" s="105" t="s">
        <v>616</v>
      </c>
    </row>
    <row r="11" spans="1:17" s="109" customFormat="1" ht="32.25" customHeight="1" x14ac:dyDescent="0.25">
      <c r="A11" s="105">
        <v>9</v>
      </c>
      <c r="B11" s="106" t="s">
        <v>533</v>
      </c>
      <c r="C11" s="106"/>
      <c r="D11" s="118">
        <v>1</v>
      </c>
      <c r="E11" s="107">
        <v>19000</v>
      </c>
      <c r="F11" s="107">
        <v>19000</v>
      </c>
      <c r="G11" s="107">
        <f t="shared" si="0"/>
        <v>0</v>
      </c>
      <c r="H11" s="108" t="s">
        <v>702</v>
      </c>
      <c r="I11" s="108" t="s">
        <v>827</v>
      </c>
      <c r="J11" s="108" t="s">
        <v>181</v>
      </c>
      <c r="K11" s="108" t="s">
        <v>193</v>
      </c>
      <c r="L11" s="105" t="s">
        <v>617</v>
      </c>
    </row>
    <row r="12" spans="1:17" s="109" customFormat="1" ht="15" customHeight="1" x14ac:dyDescent="0.25">
      <c r="A12" s="105">
        <v>10</v>
      </c>
      <c r="B12" s="106" t="s">
        <v>534</v>
      </c>
      <c r="C12" s="106"/>
      <c r="D12" s="118">
        <v>1</v>
      </c>
      <c r="E12" s="107">
        <v>24021.5</v>
      </c>
      <c r="F12" s="107">
        <v>24021.5</v>
      </c>
      <c r="G12" s="107">
        <f t="shared" si="0"/>
        <v>0</v>
      </c>
      <c r="H12" s="108" t="s">
        <v>703</v>
      </c>
      <c r="I12" s="108" t="s">
        <v>845</v>
      </c>
      <c r="J12" s="108" t="s">
        <v>181</v>
      </c>
      <c r="K12" s="108" t="s">
        <v>193</v>
      </c>
      <c r="L12" s="105" t="s">
        <v>618</v>
      </c>
    </row>
    <row r="13" spans="1:17" s="109" customFormat="1" ht="15" customHeight="1" x14ac:dyDescent="0.25">
      <c r="A13" s="105">
        <v>11</v>
      </c>
      <c r="B13" s="106" t="s">
        <v>535</v>
      </c>
      <c r="C13" s="106"/>
      <c r="D13" s="118">
        <v>1</v>
      </c>
      <c r="E13" s="107">
        <v>23721.46</v>
      </c>
      <c r="F13" s="107">
        <v>23721.46</v>
      </c>
      <c r="G13" s="107">
        <f t="shared" si="0"/>
        <v>0</v>
      </c>
      <c r="H13" s="108" t="s">
        <v>704</v>
      </c>
      <c r="I13" s="108" t="s">
        <v>845</v>
      </c>
      <c r="J13" s="108" t="s">
        <v>181</v>
      </c>
      <c r="K13" s="108" t="s">
        <v>193</v>
      </c>
      <c r="L13" s="105" t="s">
        <v>619</v>
      </c>
    </row>
    <row r="14" spans="1:17" s="109" customFormat="1" ht="15" customHeight="1" x14ac:dyDescent="0.25">
      <c r="A14" s="105">
        <v>12</v>
      </c>
      <c r="B14" s="106" t="s">
        <v>536</v>
      </c>
      <c r="C14" s="106"/>
      <c r="D14" s="118">
        <v>1</v>
      </c>
      <c r="E14" s="107">
        <v>11201.07</v>
      </c>
      <c r="F14" s="107">
        <v>11201.07</v>
      </c>
      <c r="G14" s="107">
        <f t="shared" si="0"/>
        <v>0</v>
      </c>
      <c r="H14" s="108" t="s">
        <v>705</v>
      </c>
      <c r="I14" s="108" t="s">
        <v>845</v>
      </c>
      <c r="J14" s="108" t="s">
        <v>181</v>
      </c>
      <c r="K14" s="108" t="s">
        <v>193</v>
      </c>
      <c r="L14" s="105" t="s">
        <v>620</v>
      </c>
    </row>
    <row r="15" spans="1:17" s="109" customFormat="1" ht="15" customHeight="1" x14ac:dyDescent="0.25">
      <c r="A15" s="105">
        <v>13</v>
      </c>
      <c r="B15" s="106" t="s">
        <v>537</v>
      </c>
      <c r="C15" s="106"/>
      <c r="D15" s="118">
        <v>1</v>
      </c>
      <c r="E15" s="107">
        <v>6240</v>
      </c>
      <c r="F15" s="107">
        <v>6240</v>
      </c>
      <c r="G15" s="107">
        <f t="shared" si="0"/>
        <v>0</v>
      </c>
      <c r="H15" s="108" t="s">
        <v>706</v>
      </c>
      <c r="I15" s="108" t="s">
        <v>845</v>
      </c>
      <c r="J15" s="108" t="s">
        <v>181</v>
      </c>
      <c r="K15" s="108" t="s">
        <v>193</v>
      </c>
      <c r="L15" s="105" t="s">
        <v>621</v>
      </c>
    </row>
    <row r="16" spans="1:17" s="109" customFormat="1" ht="15" customHeight="1" x14ac:dyDescent="0.25">
      <c r="A16" s="105">
        <v>14</v>
      </c>
      <c r="B16" s="106" t="s">
        <v>538</v>
      </c>
      <c r="C16" s="106"/>
      <c r="D16" s="118">
        <v>1</v>
      </c>
      <c r="E16" s="107">
        <v>6941.17</v>
      </c>
      <c r="F16" s="107">
        <v>6941.17</v>
      </c>
      <c r="G16" s="107">
        <f t="shared" si="0"/>
        <v>0</v>
      </c>
      <c r="H16" s="108" t="s">
        <v>706</v>
      </c>
      <c r="I16" s="108" t="s">
        <v>852</v>
      </c>
      <c r="J16" s="108" t="s">
        <v>181</v>
      </c>
      <c r="K16" s="108" t="s">
        <v>193</v>
      </c>
      <c r="L16" s="105" t="s">
        <v>622</v>
      </c>
    </row>
    <row r="17" spans="1:12" s="109" customFormat="1" ht="15" customHeight="1" x14ac:dyDescent="0.25">
      <c r="A17" s="105">
        <v>15</v>
      </c>
      <c r="B17" s="106" t="s">
        <v>539</v>
      </c>
      <c r="C17" s="106"/>
      <c r="D17" s="118">
        <v>1</v>
      </c>
      <c r="E17" s="107">
        <v>3199.3</v>
      </c>
      <c r="F17" s="107">
        <v>3199.3</v>
      </c>
      <c r="G17" s="107">
        <f t="shared" si="0"/>
        <v>0</v>
      </c>
      <c r="H17" s="108" t="s">
        <v>707</v>
      </c>
      <c r="I17" s="108" t="s">
        <v>845</v>
      </c>
      <c r="J17" s="108" t="s">
        <v>181</v>
      </c>
      <c r="K17" s="108" t="s">
        <v>193</v>
      </c>
      <c r="L17" s="105" t="s">
        <v>623</v>
      </c>
    </row>
    <row r="18" spans="1:12" s="109" customFormat="1" ht="15" customHeight="1" x14ac:dyDescent="0.25">
      <c r="A18" s="105">
        <v>16</v>
      </c>
      <c r="B18" s="106" t="s">
        <v>540</v>
      </c>
      <c r="C18" s="106"/>
      <c r="D18" s="118">
        <v>1</v>
      </c>
      <c r="E18" s="107">
        <v>19931.79</v>
      </c>
      <c r="F18" s="107">
        <v>19931.79</v>
      </c>
      <c r="G18" s="107">
        <f t="shared" si="0"/>
        <v>0</v>
      </c>
      <c r="H18" s="108" t="s">
        <v>708</v>
      </c>
      <c r="I18" s="108" t="s">
        <v>845</v>
      </c>
      <c r="J18" s="108" t="s">
        <v>181</v>
      </c>
      <c r="K18" s="108" t="s">
        <v>193</v>
      </c>
      <c r="L18" s="105" t="s">
        <v>624</v>
      </c>
    </row>
    <row r="19" spans="1:12" s="109" customFormat="1" ht="15" customHeight="1" x14ac:dyDescent="0.25">
      <c r="A19" s="105">
        <v>17</v>
      </c>
      <c r="B19" s="106" t="s">
        <v>541</v>
      </c>
      <c r="C19" s="106"/>
      <c r="D19" s="118">
        <v>1</v>
      </c>
      <c r="E19" s="107">
        <v>5000</v>
      </c>
      <c r="F19" s="107">
        <v>5000</v>
      </c>
      <c r="G19" s="107">
        <f t="shared" si="0"/>
        <v>0</v>
      </c>
      <c r="H19" s="108" t="s">
        <v>703</v>
      </c>
      <c r="I19" s="108" t="s">
        <v>845</v>
      </c>
      <c r="J19" s="108" t="s">
        <v>181</v>
      </c>
      <c r="K19" s="108" t="s">
        <v>193</v>
      </c>
      <c r="L19" s="105" t="s">
        <v>625</v>
      </c>
    </row>
    <row r="20" spans="1:12" s="109" customFormat="1" ht="15" customHeight="1" x14ac:dyDescent="0.25">
      <c r="A20" s="105">
        <v>18</v>
      </c>
      <c r="B20" s="106" t="s">
        <v>542</v>
      </c>
      <c r="C20" s="106"/>
      <c r="D20" s="118">
        <v>1</v>
      </c>
      <c r="E20" s="107">
        <v>5243</v>
      </c>
      <c r="F20" s="107">
        <v>5243</v>
      </c>
      <c r="G20" s="107">
        <f t="shared" si="0"/>
        <v>0</v>
      </c>
      <c r="H20" s="108" t="s">
        <v>703</v>
      </c>
      <c r="I20" s="108" t="s">
        <v>845</v>
      </c>
      <c r="J20" s="108" t="s">
        <v>181</v>
      </c>
      <c r="K20" s="108" t="s">
        <v>193</v>
      </c>
      <c r="L20" s="105" t="s">
        <v>626</v>
      </c>
    </row>
    <row r="21" spans="1:12" s="109" customFormat="1" ht="15" customHeight="1" x14ac:dyDescent="0.25">
      <c r="A21" s="105">
        <v>19</v>
      </c>
      <c r="B21" s="106" t="s">
        <v>543</v>
      </c>
      <c r="C21" s="106"/>
      <c r="D21" s="118">
        <v>1</v>
      </c>
      <c r="E21" s="107">
        <v>8053.11</v>
      </c>
      <c r="F21" s="107">
        <v>8053.11</v>
      </c>
      <c r="G21" s="107">
        <f t="shared" si="0"/>
        <v>0</v>
      </c>
      <c r="H21" s="108" t="s">
        <v>709</v>
      </c>
      <c r="I21" s="108" t="s">
        <v>845</v>
      </c>
      <c r="J21" s="108" t="s">
        <v>181</v>
      </c>
      <c r="K21" s="108" t="s">
        <v>193</v>
      </c>
      <c r="L21" s="105" t="s">
        <v>627</v>
      </c>
    </row>
    <row r="22" spans="1:12" s="109" customFormat="1" ht="15" customHeight="1" x14ac:dyDescent="0.25">
      <c r="A22" s="105">
        <v>20</v>
      </c>
      <c r="B22" s="106" t="s">
        <v>544</v>
      </c>
      <c r="C22" s="106"/>
      <c r="D22" s="118">
        <v>1</v>
      </c>
      <c r="E22" s="107">
        <v>9667.26</v>
      </c>
      <c r="F22" s="107">
        <v>9667.26</v>
      </c>
      <c r="G22" s="107">
        <f t="shared" si="0"/>
        <v>0</v>
      </c>
      <c r="H22" s="108" t="s">
        <v>710</v>
      </c>
      <c r="I22" s="108" t="s">
        <v>845</v>
      </c>
      <c r="J22" s="108" t="s">
        <v>181</v>
      </c>
      <c r="K22" s="108" t="s">
        <v>193</v>
      </c>
      <c r="L22" s="105" t="s">
        <v>628</v>
      </c>
    </row>
    <row r="23" spans="1:12" s="109" customFormat="1" ht="15" customHeight="1" x14ac:dyDescent="0.25">
      <c r="A23" s="105">
        <v>21</v>
      </c>
      <c r="B23" s="106" t="s">
        <v>545</v>
      </c>
      <c r="C23" s="106"/>
      <c r="D23" s="118">
        <v>1</v>
      </c>
      <c r="E23" s="107">
        <v>12368.52</v>
      </c>
      <c r="F23" s="107">
        <v>12368.52</v>
      </c>
      <c r="G23" s="107">
        <f t="shared" si="0"/>
        <v>0</v>
      </c>
      <c r="H23" s="108" t="s">
        <v>711</v>
      </c>
      <c r="I23" s="108" t="s">
        <v>845</v>
      </c>
      <c r="J23" s="108" t="s">
        <v>181</v>
      </c>
      <c r="K23" s="108" t="s">
        <v>193</v>
      </c>
      <c r="L23" s="105" t="s">
        <v>629</v>
      </c>
    </row>
    <row r="24" spans="1:12" s="109" customFormat="1" ht="30" customHeight="1" x14ac:dyDescent="0.25">
      <c r="A24" s="105">
        <v>22</v>
      </c>
      <c r="B24" s="106" t="s">
        <v>546</v>
      </c>
      <c r="C24" s="106"/>
      <c r="D24" s="118">
        <v>1</v>
      </c>
      <c r="E24" s="107">
        <v>3110</v>
      </c>
      <c r="F24" s="107">
        <v>3110</v>
      </c>
      <c r="G24" s="107">
        <f t="shared" si="0"/>
        <v>0</v>
      </c>
      <c r="H24" s="108" t="s">
        <v>712</v>
      </c>
      <c r="I24" s="108" t="s">
        <v>830</v>
      </c>
      <c r="J24" s="108" t="s">
        <v>181</v>
      </c>
      <c r="K24" s="108" t="s">
        <v>193</v>
      </c>
      <c r="L24" s="105" t="s">
        <v>630</v>
      </c>
    </row>
    <row r="25" spans="1:12" s="109" customFormat="1" ht="15" customHeight="1" x14ac:dyDescent="0.25">
      <c r="A25" s="105">
        <v>23</v>
      </c>
      <c r="B25" s="106" t="s">
        <v>547</v>
      </c>
      <c r="C25" s="106"/>
      <c r="D25" s="118">
        <v>1</v>
      </c>
      <c r="E25" s="107">
        <v>4171.93</v>
      </c>
      <c r="F25" s="107">
        <v>4171.93</v>
      </c>
      <c r="G25" s="107">
        <f t="shared" si="0"/>
        <v>0</v>
      </c>
      <c r="H25" s="108" t="s">
        <v>713</v>
      </c>
      <c r="I25" s="108"/>
      <c r="J25" s="108" t="s">
        <v>181</v>
      </c>
      <c r="K25" s="108" t="s">
        <v>193</v>
      </c>
      <c r="L25" s="105" t="s">
        <v>631</v>
      </c>
    </row>
    <row r="26" spans="1:12" s="109" customFormat="1" ht="31.5" customHeight="1" x14ac:dyDescent="0.25">
      <c r="A26" s="105">
        <v>24</v>
      </c>
      <c r="B26" s="106" t="s">
        <v>548</v>
      </c>
      <c r="C26" s="106"/>
      <c r="D26" s="118">
        <v>1</v>
      </c>
      <c r="E26" s="107">
        <v>511.36</v>
      </c>
      <c r="F26" s="107">
        <v>511.36</v>
      </c>
      <c r="G26" s="107">
        <f t="shared" si="0"/>
        <v>0</v>
      </c>
      <c r="H26" s="108" t="s">
        <v>714</v>
      </c>
      <c r="I26" s="108" t="s">
        <v>828</v>
      </c>
      <c r="J26" s="108" t="s">
        <v>181</v>
      </c>
      <c r="K26" s="108" t="s">
        <v>193</v>
      </c>
      <c r="L26" s="105" t="s">
        <v>632</v>
      </c>
    </row>
    <row r="27" spans="1:12" s="109" customFormat="1" ht="15" customHeight="1" x14ac:dyDescent="0.25">
      <c r="A27" s="105">
        <v>25</v>
      </c>
      <c r="B27" s="106" t="s">
        <v>549</v>
      </c>
      <c r="C27" s="106"/>
      <c r="D27" s="118">
        <v>1</v>
      </c>
      <c r="E27" s="107">
        <v>16204.98</v>
      </c>
      <c r="F27" s="107">
        <v>16204.98</v>
      </c>
      <c r="G27" s="107">
        <f t="shared" si="0"/>
        <v>0</v>
      </c>
      <c r="H27" s="108" t="s">
        <v>715</v>
      </c>
      <c r="I27" s="108" t="s">
        <v>845</v>
      </c>
      <c r="J27" s="108" t="s">
        <v>181</v>
      </c>
      <c r="K27" s="108" t="s">
        <v>193</v>
      </c>
      <c r="L27" s="105" t="s">
        <v>633</v>
      </c>
    </row>
    <row r="28" spans="1:12" s="109" customFormat="1" ht="30" customHeight="1" x14ac:dyDescent="0.25">
      <c r="A28" s="105">
        <v>26</v>
      </c>
      <c r="B28" s="106" t="s">
        <v>550</v>
      </c>
      <c r="C28" s="106"/>
      <c r="D28" s="118">
        <v>1</v>
      </c>
      <c r="E28" s="107">
        <v>11290</v>
      </c>
      <c r="F28" s="107">
        <v>11290</v>
      </c>
      <c r="G28" s="107">
        <f t="shared" si="0"/>
        <v>0</v>
      </c>
      <c r="H28" s="108" t="s">
        <v>699</v>
      </c>
      <c r="I28" s="108" t="s">
        <v>835</v>
      </c>
      <c r="J28" s="108" t="s">
        <v>181</v>
      </c>
      <c r="K28" s="108" t="s">
        <v>193</v>
      </c>
      <c r="L28" s="105" t="s">
        <v>634</v>
      </c>
    </row>
    <row r="29" spans="1:12" s="109" customFormat="1" ht="31.5" customHeight="1" x14ac:dyDescent="0.25">
      <c r="A29" s="105">
        <v>27</v>
      </c>
      <c r="B29" s="106" t="s">
        <v>551</v>
      </c>
      <c r="C29" s="106"/>
      <c r="D29" s="118">
        <v>1</v>
      </c>
      <c r="E29" s="107">
        <v>25000</v>
      </c>
      <c r="F29" s="107">
        <v>25000</v>
      </c>
      <c r="G29" s="107">
        <f t="shared" si="0"/>
        <v>0</v>
      </c>
      <c r="H29" s="108" t="s">
        <v>699</v>
      </c>
      <c r="I29" s="108" t="s">
        <v>834</v>
      </c>
      <c r="J29" s="108" t="s">
        <v>181</v>
      </c>
      <c r="K29" s="108" t="s">
        <v>193</v>
      </c>
      <c r="L29" s="105" t="s">
        <v>635</v>
      </c>
    </row>
    <row r="30" spans="1:12" s="109" customFormat="1" ht="29.25" customHeight="1" x14ac:dyDescent="0.25">
      <c r="A30" s="105">
        <v>28</v>
      </c>
      <c r="B30" s="106" t="s">
        <v>552</v>
      </c>
      <c r="C30" s="106"/>
      <c r="D30" s="118">
        <v>1</v>
      </c>
      <c r="E30" s="107">
        <v>15000</v>
      </c>
      <c r="F30" s="107">
        <v>15000</v>
      </c>
      <c r="G30" s="107">
        <f t="shared" si="0"/>
        <v>0</v>
      </c>
      <c r="H30" s="108" t="s">
        <v>696</v>
      </c>
      <c r="I30" s="108" t="s">
        <v>841</v>
      </c>
      <c r="J30" s="108" t="s">
        <v>181</v>
      </c>
      <c r="K30" s="108" t="s">
        <v>193</v>
      </c>
      <c r="L30" s="105" t="s">
        <v>636</v>
      </c>
    </row>
    <row r="31" spans="1:12" s="109" customFormat="1" ht="27.75" customHeight="1" x14ac:dyDescent="0.25">
      <c r="A31" s="105">
        <v>29</v>
      </c>
      <c r="B31" s="106" t="s">
        <v>553</v>
      </c>
      <c r="C31" s="106"/>
      <c r="D31" s="118">
        <v>1</v>
      </c>
      <c r="E31" s="107">
        <v>75900</v>
      </c>
      <c r="F31" s="107">
        <v>57768.79</v>
      </c>
      <c r="G31" s="107">
        <f t="shared" si="0"/>
        <v>18131.21</v>
      </c>
      <c r="H31" s="108" t="s">
        <v>716</v>
      </c>
      <c r="I31" s="108" t="s">
        <v>847</v>
      </c>
      <c r="J31" s="108" t="s">
        <v>181</v>
      </c>
      <c r="K31" s="108" t="s">
        <v>193</v>
      </c>
      <c r="L31" s="105" t="s">
        <v>637</v>
      </c>
    </row>
    <row r="32" spans="1:12" s="109" customFormat="1" ht="15" customHeight="1" x14ac:dyDescent="0.25">
      <c r="A32" s="105">
        <v>30</v>
      </c>
      <c r="B32" s="106" t="s">
        <v>554</v>
      </c>
      <c r="C32" s="106"/>
      <c r="D32" s="118">
        <v>1</v>
      </c>
      <c r="E32" s="107">
        <v>6500</v>
      </c>
      <c r="F32" s="107">
        <v>6500</v>
      </c>
      <c r="G32" s="107">
        <f t="shared" si="0"/>
        <v>0</v>
      </c>
      <c r="H32" s="108" t="s">
        <v>717</v>
      </c>
      <c r="I32" s="108" t="s">
        <v>825</v>
      </c>
      <c r="J32" s="108" t="s">
        <v>181</v>
      </c>
      <c r="K32" s="108" t="s">
        <v>193</v>
      </c>
      <c r="L32" s="105" t="s">
        <v>638</v>
      </c>
    </row>
    <row r="33" spans="1:12" s="109" customFormat="1" ht="30.75" customHeight="1" x14ac:dyDescent="0.25">
      <c r="A33" s="105">
        <v>31</v>
      </c>
      <c r="B33" s="106" t="s">
        <v>555</v>
      </c>
      <c r="C33" s="106"/>
      <c r="D33" s="118">
        <v>1</v>
      </c>
      <c r="E33" s="107">
        <v>12800</v>
      </c>
      <c r="F33" s="107">
        <v>12800</v>
      </c>
      <c r="G33" s="107">
        <f t="shared" si="0"/>
        <v>0</v>
      </c>
      <c r="H33" s="108" t="s">
        <v>718</v>
      </c>
      <c r="I33" s="108" t="s">
        <v>837</v>
      </c>
      <c r="J33" s="108" t="s">
        <v>181</v>
      </c>
      <c r="K33" s="108" t="s">
        <v>193</v>
      </c>
      <c r="L33" s="105" t="s">
        <v>639</v>
      </c>
    </row>
    <row r="34" spans="1:12" s="109" customFormat="1" ht="30.75" customHeight="1" x14ac:dyDescent="0.25">
      <c r="A34" s="105">
        <v>32</v>
      </c>
      <c r="B34" s="106" t="s">
        <v>556</v>
      </c>
      <c r="C34" s="106"/>
      <c r="D34" s="118">
        <v>1</v>
      </c>
      <c r="E34" s="107">
        <v>11700</v>
      </c>
      <c r="F34" s="107">
        <v>11700</v>
      </c>
      <c r="G34" s="107">
        <f t="shared" si="0"/>
        <v>0</v>
      </c>
      <c r="H34" s="108" t="s">
        <v>718</v>
      </c>
      <c r="I34" s="108" t="s">
        <v>838</v>
      </c>
      <c r="J34" s="108" t="s">
        <v>181</v>
      </c>
      <c r="K34" s="108" t="s">
        <v>193</v>
      </c>
      <c r="L34" s="105" t="s">
        <v>640</v>
      </c>
    </row>
    <row r="35" spans="1:12" s="109" customFormat="1" ht="29.25" customHeight="1" x14ac:dyDescent="0.25">
      <c r="A35" s="105">
        <v>33</v>
      </c>
      <c r="B35" s="106" t="s">
        <v>557</v>
      </c>
      <c r="C35" s="106"/>
      <c r="D35" s="118">
        <v>1</v>
      </c>
      <c r="E35" s="107">
        <v>10400</v>
      </c>
      <c r="F35" s="107">
        <v>10400</v>
      </c>
      <c r="G35" s="107">
        <f t="shared" si="0"/>
        <v>0</v>
      </c>
      <c r="H35" s="108" t="s">
        <v>718</v>
      </c>
      <c r="I35" s="108" t="s">
        <v>839</v>
      </c>
      <c r="J35" s="108" t="s">
        <v>181</v>
      </c>
      <c r="K35" s="108" t="s">
        <v>193</v>
      </c>
      <c r="L35" s="105" t="s">
        <v>641</v>
      </c>
    </row>
    <row r="36" spans="1:12" s="109" customFormat="1" ht="28.5" customHeight="1" x14ac:dyDescent="0.25">
      <c r="A36" s="105">
        <v>34</v>
      </c>
      <c r="B36" s="106" t="s">
        <v>558</v>
      </c>
      <c r="C36" s="106"/>
      <c r="D36" s="118">
        <v>1</v>
      </c>
      <c r="E36" s="107">
        <v>80552.539999999994</v>
      </c>
      <c r="F36" s="107">
        <v>57537.599999999999</v>
      </c>
      <c r="G36" s="107">
        <f t="shared" si="0"/>
        <v>23014.939999999995</v>
      </c>
      <c r="H36" s="108" t="s">
        <v>719</v>
      </c>
      <c r="I36" s="108" t="s">
        <v>845</v>
      </c>
      <c r="J36" s="108" t="s">
        <v>181</v>
      </c>
      <c r="K36" s="108" t="s">
        <v>193</v>
      </c>
      <c r="L36" s="105" t="s">
        <v>642</v>
      </c>
    </row>
    <row r="37" spans="1:12" s="109" customFormat="1" ht="29.25" customHeight="1" x14ac:dyDescent="0.25">
      <c r="A37" s="105">
        <v>35</v>
      </c>
      <c r="B37" s="106" t="s">
        <v>559</v>
      </c>
      <c r="C37" s="106"/>
      <c r="D37" s="118">
        <v>1</v>
      </c>
      <c r="E37" s="107">
        <v>4886.12</v>
      </c>
      <c r="F37" s="107">
        <v>4886.12</v>
      </c>
      <c r="G37" s="107">
        <f t="shared" si="0"/>
        <v>0</v>
      </c>
      <c r="H37" s="108" t="s">
        <v>720</v>
      </c>
      <c r="I37" s="108" t="s">
        <v>826</v>
      </c>
      <c r="J37" s="108" t="s">
        <v>181</v>
      </c>
      <c r="K37" s="108" t="s">
        <v>193</v>
      </c>
      <c r="L37" s="105" t="s">
        <v>643</v>
      </c>
    </row>
    <row r="38" spans="1:12" s="109" customFormat="1" ht="30" x14ac:dyDescent="0.25">
      <c r="A38" s="105">
        <v>36</v>
      </c>
      <c r="B38" s="106" t="s">
        <v>560</v>
      </c>
      <c r="C38" s="106"/>
      <c r="D38" s="118">
        <v>1</v>
      </c>
      <c r="E38" s="107">
        <v>4886.12</v>
      </c>
      <c r="F38" s="107">
        <v>4886.12</v>
      </c>
      <c r="G38" s="107">
        <f t="shared" si="0"/>
        <v>0</v>
      </c>
      <c r="H38" s="108" t="s">
        <v>720</v>
      </c>
      <c r="I38" s="108" t="s">
        <v>826</v>
      </c>
      <c r="J38" s="108" t="s">
        <v>181</v>
      </c>
      <c r="K38" s="108" t="s">
        <v>193</v>
      </c>
      <c r="L38" s="105" t="s">
        <v>644</v>
      </c>
    </row>
    <row r="39" spans="1:12" s="109" customFormat="1" ht="30" x14ac:dyDescent="0.25">
      <c r="A39" s="105">
        <v>37</v>
      </c>
      <c r="B39" s="106" t="s">
        <v>561</v>
      </c>
      <c r="C39" s="106"/>
      <c r="D39" s="118">
        <v>1</v>
      </c>
      <c r="E39" s="107">
        <v>4886.12</v>
      </c>
      <c r="F39" s="107">
        <v>4886.12</v>
      </c>
      <c r="G39" s="107">
        <f t="shared" si="0"/>
        <v>0</v>
      </c>
      <c r="H39" s="108" t="s">
        <v>720</v>
      </c>
      <c r="I39" s="108" t="s">
        <v>826</v>
      </c>
      <c r="J39" s="108" t="s">
        <v>181</v>
      </c>
      <c r="K39" s="108" t="s">
        <v>193</v>
      </c>
      <c r="L39" s="105" t="s">
        <v>645</v>
      </c>
    </row>
    <row r="40" spans="1:12" s="109" customFormat="1" ht="30" x14ac:dyDescent="0.25">
      <c r="A40" s="105">
        <v>38</v>
      </c>
      <c r="B40" s="106" t="s">
        <v>562</v>
      </c>
      <c r="C40" s="106"/>
      <c r="D40" s="118">
        <v>1</v>
      </c>
      <c r="E40" s="107">
        <v>4886.12</v>
      </c>
      <c r="F40" s="107">
        <v>4886.12</v>
      </c>
      <c r="G40" s="107">
        <f t="shared" si="0"/>
        <v>0</v>
      </c>
      <c r="H40" s="108" t="s">
        <v>720</v>
      </c>
      <c r="I40" s="108" t="s">
        <v>826</v>
      </c>
      <c r="J40" s="108" t="s">
        <v>181</v>
      </c>
      <c r="K40" s="108" t="s">
        <v>193</v>
      </c>
      <c r="L40" s="105" t="s">
        <v>646</v>
      </c>
    </row>
    <row r="41" spans="1:12" s="109" customFormat="1" ht="30" x14ac:dyDescent="0.25">
      <c r="A41" s="105">
        <v>39</v>
      </c>
      <c r="B41" s="106" t="s">
        <v>563</v>
      </c>
      <c r="C41" s="106"/>
      <c r="D41" s="118">
        <v>1</v>
      </c>
      <c r="E41" s="107">
        <v>4886.12</v>
      </c>
      <c r="F41" s="107">
        <v>4886.12</v>
      </c>
      <c r="G41" s="107">
        <f t="shared" si="0"/>
        <v>0</v>
      </c>
      <c r="H41" s="108" t="s">
        <v>720</v>
      </c>
      <c r="I41" s="108" t="s">
        <v>826</v>
      </c>
      <c r="J41" s="108" t="s">
        <v>181</v>
      </c>
      <c r="K41" s="108" t="s">
        <v>193</v>
      </c>
      <c r="L41" s="105" t="s">
        <v>647</v>
      </c>
    </row>
    <row r="42" spans="1:12" s="109" customFormat="1" ht="30" x14ac:dyDescent="0.25">
      <c r="A42" s="105">
        <v>40</v>
      </c>
      <c r="B42" s="106" t="s">
        <v>564</v>
      </c>
      <c r="C42" s="106"/>
      <c r="D42" s="118">
        <v>1</v>
      </c>
      <c r="E42" s="107">
        <v>6620.17</v>
      </c>
      <c r="F42" s="107">
        <v>6620.17</v>
      </c>
      <c r="G42" s="107">
        <f t="shared" si="0"/>
        <v>0</v>
      </c>
      <c r="H42" s="108" t="s">
        <v>720</v>
      </c>
      <c r="I42" s="108" t="s">
        <v>826</v>
      </c>
      <c r="J42" s="108" t="s">
        <v>181</v>
      </c>
      <c r="K42" s="108" t="s">
        <v>193</v>
      </c>
      <c r="L42" s="105" t="s">
        <v>648</v>
      </c>
    </row>
    <row r="43" spans="1:12" s="109" customFormat="1" ht="27.75" customHeight="1" x14ac:dyDescent="0.25">
      <c r="A43" s="105">
        <v>41</v>
      </c>
      <c r="B43" s="106" t="s">
        <v>565</v>
      </c>
      <c r="C43" s="106"/>
      <c r="D43" s="118">
        <v>1</v>
      </c>
      <c r="E43" s="107">
        <v>3272</v>
      </c>
      <c r="F43" s="107">
        <v>3272</v>
      </c>
      <c r="G43" s="107">
        <f t="shared" si="0"/>
        <v>0</v>
      </c>
      <c r="H43" s="108" t="s">
        <v>721</v>
      </c>
      <c r="I43" s="108" t="s">
        <v>831</v>
      </c>
      <c r="J43" s="108" t="s">
        <v>181</v>
      </c>
      <c r="K43" s="108" t="s">
        <v>193</v>
      </c>
      <c r="L43" s="105" t="s">
        <v>649</v>
      </c>
    </row>
    <row r="44" spans="1:12" s="109" customFormat="1" ht="29.25" customHeight="1" x14ac:dyDescent="0.25">
      <c r="A44" s="105">
        <v>42</v>
      </c>
      <c r="B44" s="106" t="s">
        <v>566</v>
      </c>
      <c r="C44" s="106"/>
      <c r="D44" s="118">
        <v>1</v>
      </c>
      <c r="E44" s="107">
        <v>4582</v>
      </c>
      <c r="F44" s="107">
        <v>4582</v>
      </c>
      <c r="G44" s="107">
        <f t="shared" si="0"/>
        <v>0</v>
      </c>
      <c r="H44" s="108" t="s">
        <v>722</v>
      </c>
      <c r="I44" s="108" t="s">
        <v>829</v>
      </c>
      <c r="J44" s="108" t="s">
        <v>181</v>
      </c>
      <c r="K44" s="108" t="s">
        <v>193</v>
      </c>
      <c r="L44" s="105" t="s">
        <v>650</v>
      </c>
    </row>
    <row r="45" spans="1:12" s="109" customFormat="1" ht="28.5" customHeight="1" x14ac:dyDescent="0.25">
      <c r="A45" s="105">
        <v>43</v>
      </c>
      <c r="B45" s="106" t="s">
        <v>567</v>
      </c>
      <c r="C45" s="106"/>
      <c r="D45" s="118">
        <v>1</v>
      </c>
      <c r="E45" s="107">
        <v>4300</v>
      </c>
      <c r="F45" s="107">
        <v>4300</v>
      </c>
      <c r="G45" s="107">
        <f t="shared" si="0"/>
        <v>0</v>
      </c>
      <c r="H45" s="108" t="s">
        <v>723</v>
      </c>
      <c r="I45" s="108" t="s">
        <v>829</v>
      </c>
      <c r="J45" s="108" t="s">
        <v>181</v>
      </c>
      <c r="K45" s="108" t="s">
        <v>193</v>
      </c>
      <c r="L45" s="105" t="s">
        <v>651</v>
      </c>
    </row>
    <row r="46" spans="1:12" s="109" customFormat="1" ht="15" customHeight="1" x14ac:dyDescent="0.25">
      <c r="A46" s="105">
        <v>44</v>
      </c>
      <c r="B46" s="106" t="s">
        <v>568</v>
      </c>
      <c r="C46" s="106"/>
      <c r="D46" s="118">
        <v>1</v>
      </c>
      <c r="E46" s="107">
        <v>10000</v>
      </c>
      <c r="F46" s="107">
        <v>10000</v>
      </c>
      <c r="G46" s="107">
        <f t="shared" si="0"/>
        <v>0</v>
      </c>
      <c r="H46" s="108" t="s">
        <v>718</v>
      </c>
      <c r="I46" s="108" t="s">
        <v>840</v>
      </c>
      <c r="J46" s="108" t="s">
        <v>181</v>
      </c>
      <c r="K46" s="108" t="s">
        <v>193</v>
      </c>
      <c r="L46" s="105">
        <v>89</v>
      </c>
    </row>
    <row r="47" spans="1:12" s="109" customFormat="1" ht="31.5" customHeight="1" x14ac:dyDescent="0.25">
      <c r="A47" s="105">
        <v>45</v>
      </c>
      <c r="B47" s="106" t="s">
        <v>568</v>
      </c>
      <c r="C47" s="106"/>
      <c r="D47" s="118">
        <v>1</v>
      </c>
      <c r="E47" s="107">
        <v>10000</v>
      </c>
      <c r="F47" s="107">
        <v>10000</v>
      </c>
      <c r="G47" s="107">
        <f t="shared" si="0"/>
        <v>0</v>
      </c>
      <c r="H47" s="108" t="s">
        <v>718</v>
      </c>
      <c r="I47" s="108" t="s">
        <v>840</v>
      </c>
      <c r="J47" s="108" t="s">
        <v>181</v>
      </c>
      <c r="K47" s="108" t="s">
        <v>193</v>
      </c>
      <c r="L47" s="105">
        <v>90</v>
      </c>
    </row>
    <row r="48" spans="1:12" s="109" customFormat="1" ht="31.5" customHeight="1" x14ac:dyDescent="0.25">
      <c r="A48" s="105">
        <v>46</v>
      </c>
      <c r="B48" s="106" t="s">
        <v>569</v>
      </c>
      <c r="C48" s="106"/>
      <c r="D48" s="118">
        <v>1</v>
      </c>
      <c r="E48" s="107">
        <v>92150</v>
      </c>
      <c r="F48" s="107">
        <v>92150</v>
      </c>
      <c r="G48" s="107">
        <f t="shared" si="0"/>
        <v>0</v>
      </c>
      <c r="H48" s="108" t="s">
        <v>724</v>
      </c>
      <c r="I48" s="108" t="s">
        <v>840</v>
      </c>
      <c r="J48" s="108" t="s">
        <v>181</v>
      </c>
      <c r="K48" s="108" t="s">
        <v>193</v>
      </c>
      <c r="L48" s="105">
        <v>10136100011</v>
      </c>
    </row>
    <row r="49" spans="1:12" s="109" customFormat="1" ht="15" customHeight="1" x14ac:dyDescent="0.25">
      <c r="A49" s="105">
        <v>47</v>
      </c>
      <c r="B49" s="106" t="s">
        <v>570</v>
      </c>
      <c r="C49" s="106"/>
      <c r="D49" s="118">
        <v>1</v>
      </c>
      <c r="E49" s="107">
        <v>86200</v>
      </c>
      <c r="F49" s="107">
        <v>86200</v>
      </c>
      <c r="G49" s="107">
        <f t="shared" si="0"/>
        <v>0</v>
      </c>
      <c r="H49" s="108" t="s">
        <v>725</v>
      </c>
      <c r="I49" s="108" t="s">
        <v>845</v>
      </c>
      <c r="J49" s="108" t="s">
        <v>181</v>
      </c>
      <c r="K49" s="108" t="s">
        <v>193</v>
      </c>
      <c r="L49" s="105" t="s">
        <v>652</v>
      </c>
    </row>
    <row r="50" spans="1:12" s="109" customFormat="1" ht="15" customHeight="1" x14ac:dyDescent="0.25">
      <c r="A50" s="105">
        <v>48</v>
      </c>
      <c r="B50" s="106" t="s">
        <v>571</v>
      </c>
      <c r="C50" s="106"/>
      <c r="D50" s="118">
        <v>1</v>
      </c>
      <c r="E50" s="107">
        <v>38800</v>
      </c>
      <c r="F50" s="107">
        <v>38800</v>
      </c>
      <c r="G50" s="107">
        <f t="shared" si="0"/>
        <v>0</v>
      </c>
      <c r="H50" s="108" t="s">
        <v>725</v>
      </c>
      <c r="I50" s="108" t="s">
        <v>845</v>
      </c>
      <c r="J50" s="108" t="s">
        <v>181</v>
      </c>
      <c r="K50" s="108" t="s">
        <v>193</v>
      </c>
      <c r="L50" s="105" t="s">
        <v>653</v>
      </c>
    </row>
    <row r="51" spans="1:12" s="109" customFormat="1" ht="27" customHeight="1" x14ac:dyDescent="0.25">
      <c r="A51" s="105">
        <v>49</v>
      </c>
      <c r="B51" s="106" t="s">
        <v>572</v>
      </c>
      <c r="C51" s="106"/>
      <c r="D51" s="118">
        <v>1</v>
      </c>
      <c r="E51" s="107">
        <v>52000</v>
      </c>
      <c r="F51" s="107">
        <v>14155.59</v>
      </c>
      <c r="G51" s="107">
        <f t="shared" si="0"/>
        <v>37844.410000000003</v>
      </c>
      <c r="H51" s="108" t="s">
        <v>726</v>
      </c>
      <c r="I51" s="108" t="s">
        <v>781</v>
      </c>
      <c r="J51" s="108" t="s">
        <v>181</v>
      </c>
      <c r="K51" s="108" t="s">
        <v>193</v>
      </c>
      <c r="L51" s="105" t="s">
        <v>654</v>
      </c>
    </row>
    <row r="52" spans="1:12" s="109" customFormat="1" ht="15" customHeight="1" x14ac:dyDescent="0.25">
      <c r="A52" s="105">
        <v>50</v>
      </c>
      <c r="B52" s="106" t="s">
        <v>573</v>
      </c>
      <c r="C52" s="106"/>
      <c r="D52" s="118">
        <v>1</v>
      </c>
      <c r="E52" s="107">
        <v>497976</v>
      </c>
      <c r="F52" s="107">
        <v>497976</v>
      </c>
      <c r="G52" s="107">
        <f t="shared" si="0"/>
        <v>0</v>
      </c>
      <c r="H52" s="108" t="s">
        <v>727</v>
      </c>
      <c r="I52" s="108" t="s">
        <v>849</v>
      </c>
      <c r="J52" s="108" t="s">
        <v>181</v>
      </c>
      <c r="K52" s="108" t="s">
        <v>193</v>
      </c>
      <c r="L52" s="105" t="s">
        <v>655</v>
      </c>
    </row>
    <row r="53" spans="1:12" s="109" customFormat="1" ht="15" customHeight="1" x14ac:dyDescent="0.25">
      <c r="A53" s="105">
        <v>51</v>
      </c>
      <c r="B53" s="106" t="s">
        <v>574</v>
      </c>
      <c r="C53" s="106"/>
      <c r="D53" s="118">
        <v>1</v>
      </c>
      <c r="E53" s="107">
        <v>28800</v>
      </c>
      <c r="F53" s="107">
        <v>28800</v>
      </c>
      <c r="G53" s="107">
        <f t="shared" si="0"/>
        <v>0</v>
      </c>
      <c r="H53" s="108" t="s">
        <v>696</v>
      </c>
      <c r="I53" s="108" t="s">
        <v>843</v>
      </c>
      <c r="J53" s="108" t="s">
        <v>181</v>
      </c>
      <c r="K53" s="108" t="s">
        <v>193</v>
      </c>
      <c r="L53" s="105" t="s">
        <v>656</v>
      </c>
    </row>
    <row r="54" spans="1:12" s="109" customFormat="1" ht="28.5" customHeight="1" x14ac:dyDescent="0.25">
      <c r="A54" s="105">
        <v>52</v>
      </c>
      <c r="B54" s="106" t="s">
        <v>575</v>
      </c>
      <c r="C54" s="106"/>
      <c r="D54" s="118">
        <v>1</v>
      </c>
      <c r="E54" s="107">
        <v>66999</v>
      </c>
      <c r="F54" s="107">
        <v>66999</v>
      </c>
      <c r="G54" s="107">
        <f t="shared" si="0"/>
        <v>0</v>
      </c>
      <c r="H54" s="108" t="s">
        <v>728</v>
      </c>
      <c r="I54" s="108" t="s">
        <v>786</v>
      </c>
      <c r="J54" s="108" t="s">
        <v>181</v>
      </c>
      <c r="K54" s="108" t="s">
        <v>193</v>
      </c>
      <c r="L54" s="105" t="s">
        <v>657</v>
      </c>
    </row>
    <row r="55" spans="1:12" s="109" customFormat="1" ht="16.5" customHeight="1" x14ac:dyDescent="0.25">
      <c r="A55" s="105">
        <v>53</v>
      </c>
      <c r="B55" s="106" t="s">
        <v>551</v>
      </c>
      <c r="C55" s="106"/>
      <c r="D55" s="118">
        <v>1</v>
      </c>
      <c r="E55" s="107">
        <v>19500</v>
      </c>
      <c r="F55" s="107">
        <v>19500</v>
      </c>
      <c r="G55" s="107">
        <f t="shared" si="0"/>
        <v>0</v>
      </c>
      <c r="H55" s="108" t="s">
        <v>729</v>
      </c>
      <c r="I55" s="108" t="s">
        <v>785</v>
      </c>
      <c r="J55" s="108" t="s">
        <v>181</v>
      </c>
      <c r="K55" s="108" t="s">
        <v>193</v>
      </c>
      <c r="L55" s="105" t="s">
        <v>658</v>
      </c>
    </row>
    <row r="56" spans="1:12" s="109" customFormat="1" ht="15" customHeight="1" x14ac:dyDescent="0.25">
      <c r="A56" s="105">
        <v>54</v>
      </c>
      <c r="B56" s="106" t="s">
        <v>576</v>
      </c>
      <c r="C56" s="106"/>
      <c r="D56" s="118">
        <v>1</v>
      </c>
      <c r="E56" s="107">
        <v>14100</v>
      </c>
      <c r="F56" s="107">
        <v>14100</v>
      </c>
      <c r="G56" s="107">
        <f t="shared" si="0"/>
        <v>0</v>
      </c>
      <c r="H56" s="108" t="s">
        <v>730</v>
      </c>
      <c r="I56" s="108" t="s">
        <v>805</v>
      </c>
      <c r="J56" s="108" t="s">
        <v>181</v>
      </c>
      <c r="K56" s="108" t="s">
        <v>193</v>
      </c>
      <c r="L56" s="105" t="s">
        <v>659</v>
      </c>
    </row>
    <row r="57" spans="1:12" s="109" customFormat="1" ht="15" customHeight="1" x14ac:dyDescent="0.25">
      <c r="A57" s="105">
        <v>55</v>
      </c>
      <c r="B57" s="106" t="s">
        <v>577</v>
      </c>
      <c r="C57" s="106"/>
      <c r="D57" s="118">
        <v>1</v>
      </c>
      <c r="E57" s="107">
        <v>28520</v>
      </c>
      <c r="F57" s="107">
        <v>28520</v>
      </c>
      <c r="G57" s="107">
        <f t="shared" si="0"/>
        <v>0</v>
      </c>
      <c r="H57" s="108" t="s">
        <v>731</v>
      </c>
      <c r="I57" s="108" t="s">
        <v>823</v>
      </c>
      <c r="J57" s="108" t="s">
        <v>181</v>
      </c>
      <c r="K57" s="108" t="s">
        <v>193</v>
      </c>
      <c r="L57" s="105" t="s">
        <v>660</v>
      </c>
    </row>
    <row r="58" spans="1:12" s="109" customFormat="1" ht="15" customHeight="1" x14ac:dyDescent="0.25">
      <c r="A58" s="105">
        <v>56</v>
      </c>
      <c r="B58" s="106" t="s">
        <v>578</v>
      </c>
      <c r="C58" s="106"/>
      <c r="D58" s="118">
        <v>1</v>
      </c>
      <c r="E58" s="107">
        <v>19500</v>
      </c>
      <c r="F58" s="107">
        <v>19500</v>
      </c>
      <c r="G58" s="107">
        <f t="shared" si="0"/>
        <v>0</v>
      </c>
      <c r="H58" s="108" t="s">
        <v>732</v>
      </c>
      <c r="I58" s="108" t="s">
        <v>822</v>
      </c>
      <c r="J58" s="108" t="s">
        <v>181</v>
      </c>
      <c r="K58" s="108" t="s">
        <v>193</v>
      </c>
      <c r="L58" s="105" t="s">
        <v>661</v>
      </c>
    </row>
    <row r="59" spans="1:12" s="109" customFormat="1" ht="30" customHeight="1" x14ac:dyDescent="0.25">
      <c r="A59" s="105">
        <v>57</v>
      </c>
      <c r="B59" s="106" t="s">
        <v>579</v>
      </c>
      <c r="C59" s="106"/>
      <c r="D59" s="118">
        <v>1</v>
      </c>
      <c r="E59" s="107">
        <v>15500</v>
      </c>
      <c r="F59" s="107">
        <v>15500</v>
      </c>
      <c r="G59" s="107">
        <f t="shared" si="0"/>
        <v>0</v>
      </c>
      <c r="H59" s="108" t="s">
        <v>733</v>
      </c>
      <c r="I59" s="108" t="s">
        <v>791</v>
      </c>
      <c r="J59" s="108" t="s">
        <v>181</v>
      </c>
      <c r="K59" s="108" t="s">
        <v>193</v>
      </c>
      <c r="L59" s="105">
        <v>10138100086</v>
      </c>
    </row>
    <row r="60" spans="1:12" s="109" customFormat="1" ht="30" customHeight="1" x14ac:dyDescent="0.25">
      <c r="A60" s="105">
        <v>58</v>
      </c>
      <c r="B60" s="106" t="s">
        <v>578</v>
      </c>
      <c r="C60" s="106"/>
      <c r="D60" s="118">
        <v>1</v>
      </c>
      <c r="E60" s="107">
        <v>19130</v>
      </c>
      <c r="F60" s="107">
        <v>19130</v>
      </c>
      <c r="G60" s="107">
        <f t="shared" si="0"/>
        <v>0</v>
      </c>
      <c r="H60" s="108" t="s">
        <v>734</v>
      </c>
      <c r="I60" s="108" t="s">
        <v>782</v>
      </c>
      <c r="J60" s="108" t="s">
        <v>181</v>
      </c>
      <c r="K60" s="108" t="s">
        <v>193</v>
      </c>
      <c r="L60" s="105" t="s">
        <v>662</v>
      </c>
    </row>
    <row r="61" spans="1:12" s="109" customFormat="1" ht="15" customHeight="1" x14ac:dyDescent="0.25">
      <c r="A61" s="105">
        <v>59</v>
      </c>
      <c r="B61" s="106" t="s">
        <v>580</v>
      </c>
      <c r="C61" s="106"/>
      <c r="D61" s="118">
        <v>1</v>
      </c>
      <c r="E61" s="107">
        <v>11370</v>
      </c>
      <c r="F61" s="107">
        <v>11370</v>
      </c>
      <c r="G61" s="107">
        <f t="shared" si="0"/>
        <v>0</v>
      </c>
      <c r="H61" s="108" t="s">
        <v>735</v>
      </c>
      <c r="I61" s="108" t="s">
        <v>821</v>
      </c>
      <c r="J61" s="108" t="s">
        <v>181</v>
      </c>
      <c r="K61" s="108" t="s">
        <v>193</v>
      </c>
      <c r="L61" s="105">
        <v>10138100117</v>
      </c>
    </row>
    <row r="62" spans="1:12" s="109" customFormat="1" ht="15" customHeight="1" x14ac:dyDescent="0.25">
      <c r="A62" s="105">
        <v>60</v>
      </c>
      <c r="B62" s="106" t="s">
        <v>581</v>
      </c>
      <c r="C62" s="106"/>
      <c r="D62" s="118">
        <v>1</v>
      </c>
      <c r="E62" s="107">
        <v>17500</v>
      </c>
      <c r="F62" s="107">
        <v>17500</v>
      </c>
      <c r="G62" s="107">
        <f t="shared" si="0"/>
        <v>0</v>
      </c>
      <c r="H62" s="108" t="s">
        <v>736</v>
      </c>
      <c r="I62" s="108" t="s">
        <v>800</v>
      </c>
      <c r="J62" s="108" t="s">
        <v>181</v>
      </c>
      <c r="K62" s="108" t="s">
        <v>193</v>
      </c>
      <c r="L62" s="105">
        <v>10138100110</v>
      </c>
    </row>
    <row r="63" spans="1:12" s="109" customFormat="1" ht="29.25" customHeight="1" x14ac:dyDescent="0.25">
      <c r="A63" s="105">
        <v>61</v>
      </c>
      <c r="B63" s="106" t="s">
        <v>582</v>
      </c>
      <c r="C63" s="106"/>
      <c r="D63" s="118">
        <v>1</v>
      </c>
      <c r="E63" s="107">
        <v>25982</v>
      </c>
      <c r="F63" s="107">
        <v>25982</v>
      </c>
      <c r="G63" s="107">
        <f t="shared" si="0"/>
        <v>0</v>
      </c>
      <c r="H63" s="108" t="s">
        <v>737</v>
      </c>
      <c r="I63" s="108" t="s">
        <v>792</v>
      </c>
      <c r="J63" s="108" t="s">
        <v>181</v>
      </c>
      <c r="K63" s="108" t="s">
        <v>193</v>
      </c>
      <c r="L63" s="105" t="s">
        <v>663</v>
      </c>
    </row>
    <row r="64" spans="1:12" s="109" customFormat="1" ht="30" x14ac:dyDescent="0.25">
      <c r="A64" s="105">
        <v>62</v>
      </c>
      <c r="B64" s="106" t="s">
        <v>583</v>
      </c>
      <c r="C64" s="106"/>
      <c r="D64" s="118">
        <v>1</v>
      </c>
      <c r="E64" s="107">
        <v>11543</v>
      </c>
      <c r="F64" s="107">
        <v>11543</v>
      </c>
      <c r="G64" s="107">
        <f t="shared" si="0"/>
        <v>0</v>
      </c>
      <c r="H64" s="108" t="s">
        <v>738</v>
      </c>
      <c r="I64" s="108" t="s">
        <v>803</v>
      </c>
      <c r="J64" s="108" t="s">
        <v>181</v>
      </c>
      <c r="K64" s="108" t="s">
        <v>193</v>
      </c>
      <c r="L64" s="105">
        <v>10138100113</v>
      </c>
    </row>
    <row r="65" spans="1:12" s="109" customFormat="1" ht="30" customHeight="1" x14ac:dyDescent="0.25">
      <c r="A65" s="105">
        <v>63</v>
      </c>
      <c r="B65" s="106" t="s">
        <v>584</v>
      </c>
      <c r="C65" s="106"/>
      <c r="D65" s="118">
        <v>1</v>
      </c>
      <c r="E65" s="107">
        <v>7090</v>
      </c>
      <c r="F65" s="107">
        <v>7090</v>
      </c>
      <c r="G65" s="107">
        <f t="shared" si="0"/>
        <v>0</v>
      </c>
      <c r="H65" s="108" t="s">
        <v>739</v>
      </c>
      <c r="I65" s="108" t="s">
        <v>844</v>
      </c>
      <c r="J65" s="108" t="s">
        <v>181</v>
      </c>
      <c r="K65" s="108" t="s">
        <v>193</v>
      </c>
      <c r="L65" s="105" t="s">
        <v>664</v>
      </c>
    </row>
    <row r="66" spans="1:12" s="109" customFormat="1" ht="29.25" customHeight="1" x14ac:dyDescent="0.25">
      <c r="A66" s="105">
        <v>64</v>
      </c>
      <c r="B66" s="106" t="s">
        <v>585</v>
      </c>
      <c r="C66" s="106"/>
      <c r="D66" s="118">
        <v>1</v>
      </c>
      <c r="E66" s="107">
        <v>29000</v>
      </c>
      <c r="F66" s="107">
        <v>29000</v>
      </c>
      <c r="G66" s="107">
        <f t="shared" si="0"/>
        <v>0</v>
      </c>
      <c r="H66" s="108" t="s">
        <v>740</v>
      </c>
      <c r="I66" s="108" t="s">
        <v>774</v>
      </c>
      <c r="J66" s="108" t="s">
        <v>181</v>
      </c>
      <c r="K66" s="108" t="s">
        <v>193</v>
      </c>
      <c r="L66" s="105" t="s">
        <v>665</v>
      </c>
    </row>
    <row r="67" spans="1:12" s="109" customFormat="1" ht="15" customHeight="1" x14ac:dyDescent="0.25">
      <c r="A67" s="105">
        <v>65</v>
      </c>
      <c r="B67" s="106" t="s">
        <v>586</v>
      </c>
      <c r="C67" s="106"/>
      <c r="D67" s="118">
        <v>1</v>
      </c>
      <c r="E67" s="107">
        <v>31160</v>
      </c>
      <c r="F67" s="107">
        <v>31160</v>
      </c>
      <c r="G67" s="107">
        <f t="shared" ref="G67:G112" si="1">E67-F67</f>
        <v>0</v>
      </c>
      <c r="H67" s="108" t="s">
        <v>741</v>
      </c>
      <c r="I67" s="108" t="s">
        <v>787</v>
      </c>
      <c r="J67" s="108" t="s">
        <v>181</v>
      </c>
      <c r="K67" s="108" t="s">
        <v>193</v>
      </c>
      <c r="L67" s="105" t="s">
        <v>666</v>
      </c>
    </row>
    <row r="68" spans="1:12" s="109" customFormat="1" ht="45" customHeight="1" x14ac:dyDescent="0.25">
      <c r="A68" s="105">
        <v>66</v>
      </c>
      <c r="B68" s="106" t="s">
        <v>783</v>
      </c>
      <c r="C68" s="106"/>
      <c r="D68" s="118">
        <v>1</v>
      </c>
      <c r="E68" s="107">
        <v>52250</v>
      </c>
      <c r="F68" s="107">
        <v>13186.98</v>
      </c>
      <c r="G68" s="107">
        <f t="shared" si="1"/>
        <v>39063.020000000004</v>
      </c>
      <c r="H68" s="108" t="s">
        <v>742</v>
      </c>
      <c r="I68" s="108" t="s">
        <v>784</v>
      </c>
      <c r="J68" s="108" t="s">
        <v>181</v>
      </c>
      <c r="K68" s="108" t="s">
        <v>193</v>
      </c>
      <c r="L68" s="105" t="s">
        <v>667</v>
      </c>
    </row>
    <row r="69" spans="1:12" s="109" customFormat="1" ht="30" x14ac:dyDescent="0.25">
      <c r="A69" s="105">
        <v>67</v>
      </c>
      <c r="B69" s="106" t="s">
        <v>587</v>
      </c>
      <c r="C69" s="106"/>
      <c r="D69" s="118">
        <v>1</v>
      </c>
      <c r="E69" s="107">
        <v>53099</v>
      </c>
      <c r="F69" s="107">
        <v>53099</v>
      </c>
      <c r="G69" s="107">
        <f t="shared" si="1"/>
        <v>0</v>
      </c>
      <c r="H69" s="108" t="s">
        <v>743</v>
      </c>
      <c r="I69" s="108" t="s">
        <v>793</v>
      </c>
      <c r="J69" s="108" t="s">
        <v>181</v>
      </c>
      <c r="K69" s="108" t="s">
        <v>193</v>
      </c>
      <c r="L69" s="105" t="s">
        <v>668</v>
      </c>
    </row>
    <row r="70" spans="1:12" s="109" customFormat="1" ht="31.5" customHeight="1" x14ac:dyDescent="0.25">
      <c r="A70" s="105">
        <v>68</v>
      </c>
      <c r="B70" s="106" t="s">
        <v>588</v>
      </c>
      <c r="C70" s="106"/>
      <c r="D70" s="118">
        <v>1</v>
      </c>
      <c r="E70" s="107">
        <v>13500</v>
      </c>
      <c r="F70" s="107">
        <v>13500</v>
      </c>
      <c r="G70" s="107">
        <f t="shared" si="1"/>
        <v>0</v>
      </c>
      <c r="H70" s="108" t="s">
        <v>731</v>
      </c>
      <c r="I70" s="108" t="s">
        <v>799</v>
      </c>
      <c r="J70" s="108" t="s">
        <v>181</v>
      </c>
      <c r="K70" s="108" t="s">
        <v>193</v>
      </c>
      <c r="L70" s="105">
        <v>10138100107</v>
      </c>
    </row>
    <row r="71" spans="1:12" s="109" customFormat="1" ht="15" customHeight="1" x14ac:dyDescent="0.25">
      <c r="A71" s="105">
        <v>69</v>
      </c>
      <c r="B71" s="106" t="s">
        <v>589</v>
      </c>
      <c r="C71" s="106"/>
      <c r="D71" s="118">
        <v>1</v>
      </c>
      <c r="E71" s="107">
        <v>8000</v>
      </c>
      <c r="F71" s="107"/>
      <c r="G71" s="107">
        <f t="shared" si="1"/>
        <v>8000</v>
      </c>
      <c r="H71" s="108" t="s">
        <v>744</v>
      </c>
      <c r="I71" s="108" t="s">
        <v>795</v>
      </c>
      <c r="J71" s="108" t="s">
        <v>181</v>
      </c>
      <c r="K71" s="108" t="s">
        <v>193</v>
      </c>
      <c r="L71" s="105" t="s">
        <v>669</v>
      </c>
    </row>
    <row r="72" spans="1:12" s="109" customFormat="1" ht="15" customHeight="1" x14ac:dyDescent="0.25">
      <c r="A72" s="105">
        <v>70</v>
      </c>
      <c r="B72" s="106" t="s">
        <v>590</v>
      </c>
      <c r="C72" s="106"/>
      <c r="D72" s="118">
        <v>1</v>
      </c>
      <c r="E72" s="107">
        <v>36900</v>
      </c>
      <c r="F72" s="107">
        <v>36900</v>
      </c>
      <c r="G72" s="107">
        <f t="shared" si="1"/>
        <v>0</v>
      </c>
      <c r="H72" s="108" t="s">
        <v>745</v>
      </c>
      <c r="I72" s="108" t="s">
        <v>788</v>
      </c>
      <c r="J72" s="108" t="s">
        <v>181</v>
      </c>
      <c r="K72" s="108" t="s">
        <v>193</v>
      </c>
      <c r="L72" s="105" t="s">
        <v>670</v>
      </c>
    </row>
    <row r="73" spans="1:12" s="109" customFormat="1" ht="30" x14ac:dyDescent="0.25">
      <c r="A73" s="105">
        <v>71</v>
      </c>
      <c r="B73" s="106" t="s">
        <v>591</v>
      </c>
      <c r="C73" s="106"/>
      <c r="D73" s="118">
        <v>1</v>
      </c>
      <c r="E73" s="107">
        <v>14000</v>
      </c>
      <c r="F73" s="107">
        <v>14000</v>
      </c>
      <c r="G73" s="107">
        <f t="shared" si="1"/>
        <v>0</v>
      </c>
      <c r="H73" s="108" t="s">
        <v>746</v>
      </c>
      <c r="I73" s="108" t="s">
        <v>794</v>
      </c>
      <c r="J73" s="108" t="s">
        <v>181</v>
      </c>
      <c r="K73" s="108" t="s">
        <v>193</v>
      </c>
      <c r="L73" s="105">
        <v>10138100088</v>
      </c>
    </row>
    <row r="74" spans="1:12" s="109" customFormat="1" ht="15" customHeight="1" x14ac:dyDescent="0.25">
      <c r="A74" s="105">
        <v>72</v>
      </c>
      <c r="B74" s="106" t="s">
        <v>569</v>
      </c>
      <c r="C74" s="106"/>
      <c r="D74" s="118">
        <v>1</v>
      </c>
      <c r="E74" s="107">
        <v>131040</v>
      </c>
      <c r="F74" s="107">
        <v>14040</v>
      </c>
      <c r="G74" s="107">
        <f t="shared" si="1"/>
        <v>117000</v>
      </c>
      <c r="H74" s="108" t="s">
        <v>731</v>
      </c>
      <c r="I74" s="108" t="s">
        <v>819</v>
      </c>
      <c r="J74" s="108" t="s">
        <v>181</v>
      </c>
      <c r="K74" s="108" t="s">
        <v>193</v>
      </c>
      <c r="L74" s="105" t="s">
        <v>671</v>
      </c>
    </row>
    <row r="75" spans="1:12" s="109" customFormat="1" ht="31.5" customHeight="1" x14ac:dyDescent="0.25">
      <c r="A75" s="105">
        <v>73</v>
      </c>
      <c r="B75" s="106" t="s">
        <v>569</v>
      </c>
      <c r="C75" s="106"/>
      <c r="D75" s="118">
        <v>1</v>
      </c>
      <c r="E75" s="107">
        <v>69160</v>
      </c>
      <c r="F75" s="107">
        <v>69160</v>
      </c>
      <c r="G75" s="107">
        <f t="shared" si="1"/>
        <v>0</v>
      </c>
      <c r="H75" s="108" t="s">
        <v>747</v>
      </c>
      <c r="I75" s="108" t="s">
        <v>804</v>
      </c>
      <c r="J75" s="108" t="s">
        <v>181</v>
      </c>
      <c r="K75" s="108" t="s">
        <v>193</v>
      </c>
      <c r="L75" s="105">
        <v>10138100114</v>
      </c>
    </row>
    <row r="76" spans="1:12" s="109" customFormat="1" ht="15" customHeight="1" x14ac:dyDescent="0.25">
      <c r="A76" s="105">
        <v>74</v>
      </c>
      <c r="B76" s="106" t="s">
        <v>569</v>
      </c>
      <c r="C76" s="106"/>
      <c r="D76" s="118">
        <v>1</v>
      </c>
      <c r="E76" s="107">
        <v>101920</v>
      </c>
      <c r="F76" s="107">
        <v>13589.36</v>
      </c>
      <c r="G76" s="107">
        <f t="shared" si="1"/>
        <v>88330.64</v>
      </c>
      <c r="H76" s="108" t="s">
        <v>748</v>
      </c>
      <c r="I76" s="108" t="s">
        <v>802</v>
      </c>
      <c r="J76" s="108" t="s">
        <v>181</v>
      </c>
      <c r="K76" s="108" t="s">
        <v>193</v>
      </c>
      <c r="L76" s="105" t="s">
        <v>672</v>
      </c>
    </row>
    <row r="77" spans="1:12" s="109" customFormat="1" ht="32.25" customHeight="1" x14ac:dyDescent="0.25">
      <c r="A77" s="105">
        <v>75</v>
      </c>
      <c r="B77" s="106" t="s">
        <v>592</v>
      </c>
      <c r="C77" s="106"/>
      <c r="D77" s="118">
        <v>1</v>
      </c>
      <c r="E77" s="107">
        <v>14238</v>
      </c>
      <c r="F77" s="107">
        <v>14238</v>
      </c>
      <c r="G77" s="107">
        <f t="shared" si="1"/>
        <v>0</v>
      </c>
      <c r="H77" s="108" t="s">
        <v>749</v>
      </c>
      <c r="I77" s="108" t="s">
        <v>801</v>
      </c>
      <c r="J77" s="108" t="s">
        <v>181</v>
      </c>
      <c r="K77" s="108" t="s">
        <v>193</v>
      </c>
      <c r="L77" s="105">
        <v>10138100111</v>
      </c>
    </row>
    <row r="78" spans="1:12" s="109" customFormat="1" ht="31.5" customHeight="1" x14ac:dyDescent="0.25">
      <c r="A78" s="105">
        <v>76</v>
      </c>
      <c r="B78" s="106" t="s">
        <v>593</v>
      </c>
      <c r="C78" s="106"/>
      <c r="D78" s="118">
        <v>1</v>
      </c>
      <c r="E78" s="107">
        <v>98800</v>
      </c>
      <c r="F78" s="107">
        <v>82333.5</v>
      </c>
      <c r="G78" s="107">
        <f t="shared" si="1"/>
        <v>16466.5</v>
      </c>
      <c r="H78" s="108" t="s">
        <v>750</v>
      </c>
      <c r="I78" s="108" t="s">
        <v>775</v>
      </c>
      <c r="J78" s="108" t="s">
        <v>181</v>
      </c>
      <c r="K78" s="108" t="s">
        <v>193</v>
      </c>
      <c r="L78" s="105" t="s">
        <v>673</v>
      </c>
    </row>
    <row r="79" spans="1:12" s="109" customFormat="1" ht="35.25" customHeight="1" x14ac:dyDescent="0.25">
      <c r="A79" s="105">
        <v>77</v>
      </c>
      <c r="B79" s="106" t="s">
        <v>594</v>
      </c>
      <c r="C79" s="106"/>
      <c r="D79" s="118">
        <v>1</v>
      </c>
      <c r="E79" s="107">
        <v>83000</v>
      </c>
      <c r="F79" s="107">
        <v>23977.72</v>
      </c>
      <c r="G79" s="107">
        <f t="shared" si="1"/>
        <v>59022.28</v>
      </c>
      <c r="H79" s="108" t="s">
        <v>751</v>
      </c>
      <c r="I79" s="108" t="s">
        <v>773</v>
      </c>
      <c r="J79" s="108" t="s">
        <v>181</v>
      </c>
      <c r="K79" s="108" t="s">
        <v>193</v>
      </c>
      <c r="L79" s="105" t="s">
        <v>674</v>
      </c>
    </row>
    <row r="80" spans="1:12" s="109" customFormat="1" ht="33.75" customHeight="1" x14ac:dyDescent="0.25">
      <c r="A80" s="105">
        <v>78</v>
      </c>
      <c r="B80" s="106" t="s">
        <v>595</v>
      </c>
      <c r="C80" s="106"/>
      <c r="D80" s="118">
        <v>1</v>
      </c>
      <c r="E80" s="107">
        <v>200000</v>
      </c>
      <c r="F80" s="107">
        <v>72222.28</v>
      </c>
      <c r="G80" s="107">
        <f t="shared" si="1"/>
        <v>127777.72</v>
      </c>
      <c r="H80" s="108" t="s">
        <v>752</v>
      </c>
      <c r="I80" s="108" t="s">
        <v>796</v>
      </c>
      <c r="J80" s="108" t="s">
        <v>181</v>
      </c>
      <c r="K80" s="108" t="s">
        <v>193</v>
      </c>
      <c r="L80" s="105" t="s">
        <v>675</v>
      </c>
    </row>
    <row r="81" spans="1:12" s="109" customFormat="1" ht="28.5" customHeight="1" x14ac:dyDescent="0.25">
      <c r="A81" s="105">
        <v>79</v>
      </c>
      <c r="B81" s="106" t="s">
        <v>596</v>
      </c>
      <c r="C81" s="106"/>
      <c r="D81" s="118">
        <v>1</v>
      </c>
      <c r="E81" s="107">
        <v>68000</v>
      </c>
      <c r="F81" s="107">
        <v>20777.900000000001</v>
      </c>
      <c r="G81" s="107">
        <f t="shared" si="1"/>
        <v>47222.1</v>
      </c>
      <c r="H81" s="108" t="s">
        <v>753</v>
      </c>
      <c r="I81" s="108" t="s">
        <v>777</v>
      </c>
      <c r="J81" s="108" t="s">
        <v>181</v>
      </c>
      <c r="K81" s="108" t="s">
        <v>193</v>
      </c>
      <c r="L81" s="105" t="s">
        <v>676</v>
      </c>
    </row>
    <row r="82" spans="1:12" s="109" customFormat="1" ht="30" customHeight="1" x14ac:dyDescent="0.25">
      <c r="A82" s="105">
        <v>80</v>
      </c>
      <c r="B82" s="106" t="s">
        <v>596</v>
      </c>
      <c r="C82" s="106"/>
      <c r="D82" s="118">
        <v>1</v>
      </c>
      <c r="E82" s="107">
        <v>88693.5</v>
      </c>
      <c r="F82" s="107">
        <v>27100.7</v>
      </c>
      <c r="G82" s="107">
        <f t="shared" si="1"/>
        <v>61592.800000000003</v>
      </c>
      <c r="H82" s="108" t="s">
        <v>753</v>
      </c>
      <c r="I82" s="108" t="s">
        <v>778</v>
      </c>
      <c r="J82" s="108" t="s">
        <v>181</v>
      </c>
      <c r="K82" s="108" t="s">
        <v>193</v>
      </c>
      <c r="L82" s="105" t="s">
        <v>677</v>
      </c>
    </row>
    <row r="83" spans="1:12" s="109" customFormat="1" ht="30" customHeight="1" x14ac:dyDescent="0.25">
      <c r="A83" s="105">
        <v>81</v>
      </c>
      <c r="B83" s="106" t="s">
        <v>597</v>
      </c>
      <c r="C83" s="106"/>
      <c r="D83" s="118">
        <v>1</v>
      </c>
      <c r="E83" s="107">
        <v>88693.5</v>
      </c>
      <c r="F83" s="107">
        <v>27100.7</v>
      </c>
      <c r="G83" s="107">
        <f t="shared" si="1"/>
        <v>61592.800000000003</v>
      </c>
      <c r="H83" s="108" t="s">
        <v>753</v>
      </c>
      <c r="I83" s="108" t="s">
        <v>779</v>
      </c>
      <c r="J83" s="108" t="s">
        <v>181</v>
      </c>
      <c r="K83" s="108" t="s">
        <v>193</v>
      </c>
      <c r="L83" s="105" t="s">
        <v>678</v>
      </c>
    </row>
    <row r="84" spans="1:12" s="109" customFormat="1" ht="15" customHeight="1" x14ac:dyDescent="0.25">
      <c r="A84" s="105">
        <v>82</v>
      </c>
      <c r="B84" s="106" t="s">
        <v>596</v>
      </c>
      <c r="C84" s="106"/>
      <c r="D84" s="118">
        <v>1</v>
      </c>
      <c r="E84" s="107">
        <v>50000</v>
      </c>
      <c r="F84" s="107">
        <v>12222.32</v>
      </c>
      <c r="G84" s="107">
        <f t="shared" si="1"/>
        <v>37777.68</v>
      </c>
      <c r="H84" s="108" t="s">
        <v>754</v>
      </c>
      <c r="I84" s="108" t="s">
        <v>824</v>
      </c>
      <c r="J84" s="108" t="s">
        <v>181</v>
      </c>
      <c r="K84" s="108" t="s">
        <v>193</v>
      </c>
      <c r="L84" s="105" t="s">
        <v>679</v>
      </c>
    </row>
    <row r="85" spans="1:12" s="109" customFormat="1" ht="58.5" customHeight="1" x14ac:dyDescent="0.25">
      <c r="A85" s="105">
        <v>83</v>
      </c>
      <c r="B85" s="106" t="s">
        <v>598</v>
      </c>
      <c r="C85" s="106"/>
      <c r="D85" s="118">
        <v>1</v>
      </c>
      <c r="E85" s="107">
        <v>85000</v>
      </c>
      <c r="F85" s="107">
        <v>85000</v>
      </c>
      <c r="G85" s="107">
        <f t="shared" si="1"/>
        <v>0</v>
      </c>
      <c r="H85" s="108" t="s">
        <v>755</v>
      </c>
      <c r="I85" s="108" t="s">
        <v>789</v>
      </c>
      <c r="J85" s="108" t="s">
        <v>181</v>
      </c>
      <c r="K85" s="108" t="s">
        <v>193</v>
      </c>
      <c r="L85" s="105" t="s">
        <v>680</v>
      </c>
    </row>
    <row r="86" spans="1:12" s="109" customFormat="1" ht="45.75" customHeight="1" x14ac:dyDescent="0.25">
      <c r="A86" s="105">
        <v>84</v>
      </c>
      <c r="B86" s="106" t="s">
        <v>599</v>
      </c>
      <c r="C86" s="106"/>
      <c r="D86" s="118">
        <v>1</v>
      </c>
      <c r="E86" s="107">
        <v>90450</v>
      </c>
      <c r="F86" s="107">
        <v>90450</v>
      </c>
      <c r="G86" s="107">
        <f t="shared" si="1"/>
        <v>0</v>
      </c>
      <c r="H86" s="108" t="s">
        <v>755</v>
      </c>
      <c r="I86" s="108" t="s">
        <v>790</v>
      </c>
      <c r="J86" s="108" t="s">
        <v>181</v>
      </c>
      <c r="K86" s="108" t="s">
        <v>193</v>
      </c>
      <c r="L86" s="105" t="s">
        <v>681</v>
      </c>
    </row>
    <row r="87" spans="1:12" s="109" customFormat="1" ht="33" customHeight="1" x14ac:dyDescent="0.25">
      <c r="A87" s="105">
        <v>85</v>
      </c>
      <c r="B87" s="106" t="s">
        <v>600</v>
      </c>
      <c r="C87" s="106"/>
      <c r="D87" s="118">
        <v>1</v>
      </c>
      <c r="E87" s="107">
        <v>181000</v>
      </c>
      <c r="F87" s="107">
        <v>5027.78</v>
      </c>
      <c r="G87" s="107">
        <f t="shared" si="1"/>
        <v>175972.22</v>
      </c>
      <c r="H87" s="108" t="s">
        <v>756</v>
      </c>
      <c r="I87" s="108" t="s">
        <v>806</v>
      </c>
      <c r="J87" s="108" t="s">
        <v>181</v>
      </c>
      <c r="K87" s="108" t="s">
        <v>193</v>
      </c>
      <c r="L87" s="105" t="s">
        <v>682</v>
      </c>
    </row>
    <row r="88" spans="1:12" s="109" customFormat="1" ht="45" customHeight="1" x14ac:dyDescent="0.25">
      <c r="A88" s="105">
        <v>86</v>
      </c>
      <c r="B88" s="106" t="s">
        <v>601</v>
      </c>
      <c r="C88" s="106"/>
      <c r="D88" s="118">
        <v>1</v>
      </c>
      <c r="E88" s="107">
        <v>531800</v>
      </c>
      <c r="F88" s="107">
        <v>2954.44</v>
      </c>
      <c r="G88" s="107">
        <f t="shared" si="1"/>
        <v>528845.56000000006</v>
      </c>
      <c r="H88" s="108" t="s">
        <v>756</v>
      </c>
      <c r="I88" s="108" t="s">
        <v>820</v>
      </c>
      <c r="J88" s="108" t="s">
        <v>181</v>
      </c>
      <c r="K88" s="108" t="s">
        <v>193</v>
      </c>
      <c r="L88" s="105" t="s">
        <v>683</v>
      </c>
    </row>
    <row r="89" spans="1:12" s="109" customFormat="1" ht="33.75" customHeight="1" x14ac:dyDescent="0.25">
      <c r="A89" s="105">
        <v>87</v>
      </c>
      <c r="B89" s="106" t="s">
        <v>797</v>
      </c>
      <c r="C89" s="106"/>
      <c r="D89" s="118">
        <v>1</v>
      </c>
      <c r="E89" s="107">
        <v>187999.98</v>
      </c>
      <c r="F89" s="107">
        <v>12533.28</v>
      </c>
      <c r="G89" s="107">
        <f t="shared" si="1"/>
        <v>175466.7</v>
      </c>
      <c r="H89" s="108" t="s">
        <v>757</v>
      </c>
      <c r="I89" s="108" t="s">
        <v>807</v>
      </c>
      <c r="J89" s="108" t="s">
        <v>181</v>
      </c>
      <c r="K89" s="108" t="s">
        <v>193</v>
      </c>
      <c r="L89" s="105" t="s">
        <v>684</v>
      </c>
    </row>
    <row r="90" spans="1:12" s="109" customFormat="1" ht="42" customHeight="1" x14ac:dyDescent="0.25">
      <c r="A90" s="105">
        <v>88</v>
      </c>
      <c r="B90" s="106" t="s">
        <v>798</v>
      </c>
      <c r="C90" s="106"/>
      <c r="D90" s="118">
        <v>1</v>
      </c>
      <c r="E90" s="107">
        <v>187999.98</v>
      </c>
      <c r="F90" s="107">
        <v>12533.28</v>
      </c>
      <c r="G90" s="107">
        <f t="shared" si="1"/>
        <v>175466.7</v>
      </c>
      <c r="H90" s="108" t="s">
        <v>757</v>
      </c>
      <c r="I90" s="108" t="s">
        <v>808</v>
      </c>
      <c r="J90" s="108" t="s">
        <v>181</v>
      </c>
      <c r="K90" s="108" t="s">
        <v>193</v>
      </c>
      <c r="L90" s="105" t="s">
        <v>685</v>
      </c>
    </row>
    <row r="91" spans="1:12" s="109" customFormat="1" ht="45" customHeight="1" x14ac:dyDescent="0.25">
      <c r="A91" s="105">
        <v>89</v>
      </c>
      <c r="B91" s="106" t="s">
        <v>809</v>
      </c>
      <c r="C91" s="106"/>
      <c r="D91" s="118">
        <v>1</v>
      </c>
      <c r="E91" s="107">
        <v>187999.98</v>
      </c>
      <c r="F91" s="107">
        <v>12533.28</v>
      </c>
      <c r="G91" s="107">
        <f t="shared" si="1"/>
        <v>175466.7</v>
      </c>
      <c r="H91" s="108" t="s">
        <v>757</v>
      </c>
      <c r="I91" s="108" t="s">
        <v>810</v>
      </c>
      <c r="J91" s="108" t="s">
        <v>181</v>
      </c>
      <c r="K91" s="108" t="s">
        <v>193</v>
      </c>
      <c r="L91" s="105" t="s">
        <v>686</v>
      </c>
    </row>
    <row r="92" spans="1:12" s="109" customFormat="1" ht="44.25" customHeight="1" x14ac:dyDescent="0.25">
      <c r="A92" s="105">
        <v>90</v>
      </c>
      <c r="B92" s="106" t="s">
        <v>811</v>
      </c>
      <c r="C92" s="106"/>
      <c r="D92" s="118">
        <v>1</v>
      </c>
      <c r="E92" s="107">
        <v>187999.98</v>
      </c>
      <c r="F92" s="107">
        <v>12533.28</v>
      </c>
      <c r="G92" s="107">
        <f t="shared" si="1"/>
        <v>175466.7</v>
      </c>
      <c r="H92" s="108" t="s">
        <v>757</v>
      </c>
      <c r="I92" s="108" t="s">
        <v>812</v>
      </c>
      <c r="J92" s="108" t="s">
        <v>181</v>
      </c>
      <c r="K92" s="108" t="s">
        <v>193</v>
      </c>
      <c r="L92" s="105" t="s">
        <v>687</v>
      </c>
    </row>
    <row r="93" spans="1:12" s="109" customFormat="1" ht="30" customHeight="1" x14ac:dyDescent="0.25">
      <c r="A93" s="105">
        <v>91</v>
      </c>
      <c r="B93" s="106" t="s">
        <v>813</v>
      </c>
      <c r="C93" s="106"/>
      <c r="D93" s="118">
        <v>1</v>
      </c>
      <c r="E93" s="107">
        <v>125333.32</v>
      </c>
      <c r="F93" s="107">
        <v>8355.6</v>
      </c>
      <c r="G93" s="107">
        <f t="shared" si="1"/>
        <v>116977.72</v>
      </c>
      <c r="H93" s="108" t="s">
        <v>757</v>
      </c>
      <c r="I93" s="108" t="s">
        <v>814</v>
      </c>
      <c r="J93" s="108" t="s">
        <v>181</v>
      </c>
      <c r="K93" s="108" t="s">
        <v>193</v>
      </c>
      <c r="L93" s="105" t="s">
        <v>688</v>
      </c>
    </row>
    <row r="94" spans="1:12" s="109" customFormat="1" ht="48.75" customHeight="1" x14ac:dyDescent="0.25">
      <c r="A94" s="105">
        <v>92</v>
      </c>
      <c r="B94" s="106" t="s">
        <v>815</v>
      </c>
      <c r="C94" s="106"/>
      <c r="D94" s="118">
        <v>1</v>
      </c>
      <c r="E94" s="107">
        <v>125333.32</v>
      </c>
      <c r="F94" s="107">
        <v>8355.6</v>
      </c>
      <c r="G94" s="107">
        <f t="shared" si="1"/>
        <v>116977.72</v>
      </c>
      <c r="H94" s="108" t="s">
        <v>757</v>
      </c>
      <c r="I94" s="108" t="s">
        <v>816</v>
      </c>
      <c r="J94" s="108" t="s">
        <v>181</v>
      </c>
      <c r="K94" s="108" t="s">
        <v>193</v>
      </c>
      <c r="L94" s="105" t="s">
        <v>689</v>
      </c>
    </row>
    <row r="95" spans="1:12" s="109" customFormat="1" ht="28.5" customHeight="1" x14ac:dyDescent="0.25">
      <c r="A95" s="105">
        <v>93</v>
      </c>
      <c r="B95" s="106" t="s">
        <v>817</v>
      </c>
      <c r="C95" s="106"/>
      <c r="D95" s="118">
        <v>1</v>
      </c>
      <c r="E95" s="107">
        <v>125333.32</v>
      </c>
      <c r="F95" s="107">
        <v>8355.6</v>
      </c>
      <c r="G95" s="107">
        <f t="shared" si="1"/>
        <v>116977.72</v>
      </c>
      <c r="H95" s="108" t="s">
        <v>757</v>
      </c>
      <c r="I95" s="108" t="s">
        <v>818</v>
      </c>
      <c r="J95" s="108" t="s">
        <v>181</v>
      </c>
      <c r="K95" s="108" t="s">
        <v>193</v>
      </c>
      <c r="L95" s="105" t="s">
        <v>690</v>
      </c>
    </row>
    <row r="96" spans="1:12" s="109" customFormat="1" ht="15" customHeight="1" x14ac:dyDescent="0.25">
      <c r="A96" s="105">
        <v>94</v>
      </c>
      <c r="B96" s="106" t="s">
        <v>602</v>
      </c>
      <c r="C96" s="106"/>
      <c r="D96" s="118">
        <v>1</v>
      </c>
      <c r="E96" s="107">
        <v>1445000</v>
      </c>
      <c r="F96" s="107">
        <v>1445000</v>
      </c>
      <c r="G96" s="107">
        <f t="shared" si="1"/>
        <v>0</v>
      </c>
      <c r="H96" s="108" t="s">
        <v>758</v>
      </c>
      <c r="I96" s="108" t="s">
        <v>776</v>
      </c>
      <c r="J96" s="108" t="s">
        <v>181</v>
      </c>
      <c r="K96" s="108" t="s">
        <v>193</v>
      </c>
      <c r="L96" s="105" t="s">
        <v>691</v>
      </c>
    </row>
    <row r="97" spans="1:12" s="109" customFormat="1" ht="15" customHeight="1" x14ac:dyDescent="0.25">
      <c r="A97" s="105">
        <v>95</v>
      </c>
      <c r="B97" s="106" t="s">
        <v>603</v>
      </c>
      <c r="C97" s="106"/>
      <c r="D97" s="118">
        <v>1</v>
      </c>
      <c r="E97" s="107">
        <v>20400</v>
      </c>
      <c r="F97" s="107">
        <v>20400</v>
      </c>
      <c r="G97" s="107">
        <f t="shared" si="1"/>
        <v>0</v>
      </c>
      <c r="H97" s="108" t="s">
        <v>759</v>
      </c>
      <c r="I97" s="108" t="s">
        <v>772</v>
      </c>
      <c r="J97" s="108" t="s">
        <v>181</v>
      </c>
      <c r="K97" s="108" t="s">
        <v>193</v>
      </c>
      <c r="L97" s="105" t="s">
        <v>692</v>
      </c>
    </row>
    <row r="98" spans="1:12" s="109" customFormat="1" ht="65.25" customHeight="1" x14ac:dyDescent="0.25">
      <c r="A98" s="105">
        <v>96</v>
      </c>
      <c r="B98" s="106" t="s">
        <v>604</v>
      </c>
      <c r="C98" s="106"/>
      <c r="D98" s="118">
        <v>1</v>
      </c>
      <c r="E98" s="107">
        <v>12033.6</v>
      </c>
      <c r="F98" s="107">
        <v>0</v>
      </c>
      <c r="G98" s="107">
        <f t="shared" si="1"/>
        <v>12033.6</v>
      </c>
      <c r="H98" s="108" t="s">
        <v>760</v>
      </c>
      <c r="I98" s="108" t="s">
        <v>848</v>
      </c>
      <c r="J98" s="108" t="s">
        <v>181</v>
      </c>
      <c r="K98" s="108" t="s">
        <v>193</v>
      </c>
      <c r="L98" s="105" t="s">
        <v>693</v>
      </c>
    </row>
    <row r="99" spans="1:12" s="109" customFormat="1" ht="47.25" customHeight="1" x14ac:dyDescent="0.25">
      <c r="A99" s="105">
        <v>97</v>
      </c>
      <c r="B99" s="106" t="s">
        <v>605</v>
      </c>
      <c r="C99" s="106"/>
      <c r="D99" s="118">
        <v>30</v>
      </c>
      <c r="E99" s="107">
        <v>21981.599999999999</v>
      </c>
      <c r="F99" s="107">
        <v>0</v>
      </c>
      <c r="G99" s="107">
        <f t="shared" si="1"/>
        <v>21981.599999999999</v>
      </c>
      <c r="H99" s="108" t="s">
        <v>760</v>
      </c>
      <c r="I99" s="108" t="s">
        <v>848</v>
      </c>
      <c r="J99" s="108" t="s">
        <v>181</v>
      </c>
      <c r="K99" s="108" t="s">
        <v>193</v>
      </c>
      <c r="L99" s="105"/>
    </row>
    <row r="100" spans="1:12" s="109" customFormat="1" ht="47.25" customHeight="1" x14ac:dyDescent="0.25">
      <c r="A100" s="105">
        <v>98</v>
      </c>
      <c r="B100" s="106" t="s">
        <v>606</v>
      </c>
      <c r="C100" s="106"/>
      <c r="D100" s="118">
        <v>1</v>
      </c>
      <c r="E100" s="107">
        <v>7747.2</v>
      </c>
      <c r="F100" s="107">
        <v>0</v>
      </c>
      <c r="G100" s="107">
        <f t="shared" si="1"/>
        <v>7747.2</v>
      </c>
      <c r="H100" s="108" t="s">
        <v>760</v>
      </c>
      <c r="I100" s="108" t="s">
        <v>848</v>
      </c>
      <c r="J100" s="108" t="s">
        <v>181</v>
      </c>
      <c r="K100" s="108" t="s">
        <v>193</v>
      </c>
      <c r="L100" s="105" t="s">
        <v>694</v>
      </c>
    </row>
    <row r="101" spans="1:12" s="109" customFormat="1" ht="47.25" customHeight="1" x14ac:dyDescent="0.25">
      <c r="A101" s="105">
        <v>99</v>
      </c>
      <c r="B101" s="106" t="s">
        <v>607</v>
      </c>
      <c r="C101" s="106"/>
      <c r="D101" s="118">
        <v>4</v>
      </c>
      <c r="E101" s="107">
        <v>6373.2</v>
      </c>
      <c r="F101" s="107">
        <v>0</v>
      </c>
      <c r="G101" s="107">
        <f t="shared" si="1"/>
        <v>6373.2</v>
      </c>
      <c r="H101" s="108" t="s">
        <v>760</v>
      </c>
      <c r="I101" s="108" t="s">
        <v>848</v>
      </c>
      <c r="J101" s="108" t="s">
        <v>181</v>
      </c>
      <c r="K101" s="108" t="s">
        <v>193</v>
      </c>
      <c r="L101" s="105"/>
    </row>
    <row r="102" spans="1:12" s="109" customFormat="1" ht="47.25" customHeight="1" x14ac:dyDescent="0.25">
      <c r="A102" s="105">
        <v>100</v>
      </c>
      <c r="B102" s="112" t="s">
        <v>608</v>
      </c>
      <c r="C102" s="112"/>
      <c r="D102" s="118">
        <v>1</v>
      </c>
      <c r="E102" s="113">
        <v>9294</v>
      </c>
      <c r="F102" s="113">
        <v>0</v>
      </c>
      <c r="G102" s="113">
        <f t="shared" si="1"/>
        <v>9294</v>
      </c>
      <c r="H102" s="114" t="s">
        <v>760</v>
      </c>
      <c r="I102" s="108" t="s">
        <v>848</v>
      </c>
      <c r="J102" s="108" t="s">
        <v>181</v>
      </c>
      <c r="K102" s="114" t="s">
        <v>193</v>
      </c>
      <c r="L102" s="115" t="s">
        <v>695</v>
      </c>
    </row>
    <row r="103" spans="1:12" s="109" customFormat="1" ht="57" customHeight="1" x14ac:dyDescent="0.25">
      <c r="A103" s="105">
        <v>101</v>
      </c>
      <c r="B103" s="116" t="s">
        <v>761</v>
      </c>
      <c r="C103" s="116"/>
      <c r="D103" s="119">
        <v>7</v>
      </c>
      <c r="E103" s="107">
        <v>70000</v>
      </c>
      <c r="F103" s="107">
        <v>0</v>
      </c>
      <c r="G103" s="107">
        <f t="shared" si="1"/>
        <v>70000</v>
      </c>
      <c r="H103" s="108" t="s">
        <v>760</v>
      </c>
      <c r="I103" s="108" t="s">
        <v>846</v>
      </c>
      <c r="J103" s="108" t="s">
        <v>181</v>
      </c>
      <c r="K103" s="114" t="s">
        <v>193</v>
      </c>
      <c r="L103" s="105"/>
    </row>
    <row r="104" spans="1:12" s="109" customFormat="1" ht="63" customHeight="1" x14ac:dyDescent="0.25">
      <c r="A104" s="105">
        <v>102</v>
      </c>
      <c r="B104" s="116" t="s">
        <v>762</v>
      </c>
      <c r="C104" s="116"/>
      <c r="D104" s="119">
        <v>7</v>
      </c>
      <c r="E104" s="107">
        <v>14000</v>
      </c>
      <c r="F104" s="107">
        <v>0</v>
      </c>
      <c r="G104" s="107">
        <f t="shared" si="1"/>
        <v>14000</v>
      </c>
      <c r="H104" s="114" t="s">
        <v>760</v>
      </c>
      <c r="I104" s="108" t="s">
        <v>846</v>
      </c>
      <c r="J104" s="108" t="s">
        <v>181</v>
      </c>
      <c r="K104" s="114" t="s">
        <v>193</v>
      </c>
      <c r="L104" s="105"/>
    </row>
    <row r="105" spans="1:12" s="109" customFormat="1" ht="63" customHeight="1" x14ac:dyDescent="0.25">
      <c r="A105" s="105">
        <v>103</v>
      </c>
      <c r="B105" s="116" t="s">
        <v>763</v>
      </c>
      <c r="C105" s="116"/>
      <c r="D105" s="119">
        <v>1</v>
      </c>
      <c r="E105" s="107">
        <v>25000</v>
      </c>
      <c r="F105" s="107">
        <v>0</v>
      </c>
      <c r="G105" s="107">
        <f t="shared" si="1"/>
        <v>25000</v>
      </c>
      <c r="H105" s="108" t="s">
        <v>760</v>
      </c>
      <c r="I105" s="108" t="s">
        <v>846</v>
      </c>
      <c r="J105" s="108" t="s">
        <v>181</v>
      </c>
      <c r="K105" s="114" t="s">
        <v>193</v>
      </c>
      <c r="L105" s="105"/>
    </row>
    <row r="106" spans="1:12" s="109" customFormat="1" ht="63" customHeight="1" x14ac:dyDescent="0.25">
      <c r="A106" s="105">
        <v>104</v>
      </c>
      <c r="B106" s="116" t="s">
        <v>764</v>
      </c>
      <c r="C106" s="116"/>
      <c r="D106" s="119">
        <v>1</v>
      </c>
      <c r="E106" s="107">
        <v>7500</v>
      </c>
      <c r="F106" s="107">
        <v>0</v>
      </c>
      <c r="G106" s="107">
        <f t="shared" si="1"/>
        <v>7500</v>
      </c>
      <c r="H106" s="114" t="s">
        <v>760</v>
      </c>
      <c r="I106" s="108" t="s">
        <v>846</v>
      </c>
      <c r="J106" s="108" t="s">
        <v>181</v>
      </c>
      <c r="K106" s="114" t="s">
        <v>193</v>
      </c>
      <c r="L106" s="105"/>
    </row>
    <row r="107" spans="1:12" s="109" customFormat="1" ht="60" x14ac:dyDescent="0.25">
      <c r="A107" s="105">
        <v>105</v>
      </c>
      <c r="B107" s="116" t="s">
        <v>765</v>
      </c>
      <c r="C107" s="116"/>
      <c r="D107" s="119">
        <v>1</v>
      </c>
      <c r="E107" s="107">
        <v>20000</v>
      </c>
      <c r="F107" s="107">
        <v>0</v>
      </c>
      <c r="G107" s="107">
        <f t="shared" si="1"/>
        <v>20000</v>
      </c>
      <c r="H107" s="108" t="s">
        <v>760</v>
      </c>
      <c r="I107" s="108" t="s">
        <v>846</v>
      </c>
      <c r="J107" s="108" t="s">
        <v>181</v>
      </c>
      <c r="K107" s="114" t="s">
        <v>193</v>
      </c>
      <c r="L107" s="105"/>
    </row>
    <row r="108" spans="1:12" s="109" customFormat="1" ht="61.5" customHeight="1" x14ac:dyDescent="0.25">
      <c r="A108" s="105">
        <v>106</v>
      </c>
      <c r="B108" s="116" t="s">
        <v>766</v>
      </c>
      <c r="C108" s="116"/>
      <c r="D108" s="119">
        <v>1</v>
      </c>
      <c r="E108" s="107">
        <v>1220035</v>
      </c>
      <c r="F108" s="107">
        <v>0</v>
      </c>
      <c r="G108" s="107">
        <f t="shared" si="1"/>
        <v>1220035</v>
      </c>
      <c r="H108" s="114" t="s">
        <v>760</v>
      </c>
      <c r="I108" s="108" t="s">
        <v>846</v>
      </c>
      <c r="J108" s="108" t="s">
        <v>181</v>
      </c>
      <c r="K108" s="114" t="s">
        <v>193</v>
      </c>
      <c r="L108" s="105"/>
    </row>
    <row r="109" spans="1:12" s="109" customFormat="1" ht="61.5" customHeight="1" x14ac:dyDescent="0.25">
      <c r="A109" s="105">
        <v>107</v>
      </c>
      <c r="B109" s="116" t="s">
        <v>767</v>
      </c>
      <c r="C109" s="116"/>
      <c r="D109" s="119">
        <v>11</v>
      </c>
      <c r="E109" s="107">
        <v>18094.8</v>
      </c>
      <c r="F109" s="107">
        <v>0</v>
      </c>
      <c r="G109" s="107">
        <f t="shared" si="1"/>
        <v>18094.8</v>
      </c>
      <c r="H109" s="108" t="s">
        <v>760</v>
      </c>
      <c r="I109" s="108" t="s">
        <v>846</v>
      </c>
      <c r="J109" s="108" t="s">
        <v>181</v>
      </c>
      <c r="K109" s="114" t="s">
        <v>193</v>
      </c>
      <c r="L109" s="105"/>
    </row>
    <row r="110" spans="1:12" s="109" customFormat="1" ht="61.5" customHeight="1" x14ac:dyDescent="0.25">
      <c r="A110" s="105">
        <v>108</v>
      </c>
      <c r="B110" s="116" t="s">
        <v>768</v>
      </c>
      <c r="C110" s="116"/>
      <c r="D110" s="119">
        <v>11</v>
      </c>
      <c r="E110" s="107">
        <v>80474.399999999994</v>
      </c>
      <c r="F110" s="107">
        <v>0</v>
      </c>
      <c r="G110" s="107">
        <f t="shared" si="1"/>
        <v>80474.399999999994</v>
      </c>
      <c r="H110" s="114" t="s">
        <v>760</v>
      </c>
      <c r="I110" s="108" t="s">
        <v>846</v>
      </c>
      <c r="J110" s="108" t="s">
        <v>181</v>
      </c>
      <c r="K110" s="114" t="s">
        <v>193</v>
      </c>
      <c r="L110" s="105"/>
    </row>
    <row r="111" spans="1:12" s="109" customFormat="1" ht="61.5" customHeight="1" x14ac:dyDescent="0.25">
      <c r="A111" s="105">
        <v>109</v>
      </c>
      <c r="B111" s="116" t="s">
        <v>769</v>
      </c>
      <c r="C111" s="116"/>
      <c r="D111" s="119">
        <v>7</v>
      </c>
      <c r="E111" s="107">
        <v>4761.6000000000004</v>
      </c>
      <c r="F111" s="107">
        <v>0</v>
      </c>
      <c r="G111" s="107">
        <f t="shared" si="1"/>
        <v>4761.6000000000004</v>
      </c>
      <c r="H111" s="108" t="s">
        <v>760</v>
      </c>
      <c r="I111" s="108" t="s">
        <v>846</v>
      </c>
      <c r="J111" s="108" t="s">
        <v>181</v>
      </c>
      <c r="K111" s="114" t="s">
        <v>193</v>
      </c>
      <c r="L111" s="105"/>
    </row>
    <row r="112" spans="1:12" s="109" customFormat="1" ht="61.5" customHeight="1" x14ac:dyDescent="0.25">
      <c r="A112" s="105">
        <v>110</v>
      </c>
      <c r="B112" s="116" t="s">
        <v>770</v>
      </c>
      <c r="C112" s="116"/>
      <c r="D112" s="119">
        <v>2</v>
      </c>
      <c r="E112" s="107">
        <v>44859.6</v>
      </c>
      <c r="F112" s="107">
        <v>0</v>
      </c>
      <c r="G112" s="107">
        <f t="shared" si="1"/>
        <v>44859.6</v>
      </c>
      <c r="H112" s="114" t="s">
        <v>760</v>
      </c>
      <c r="I112" s="108" t="s">
        <v>846</v>
      </c>
      <c r="J112" s="108" t="s">
        <v>181</v>
      </c>
      <c r="K112" s="114" t="s">
        <v>193</v>
      </c>
      <c r="L112" s="105"/>
    </row>
    <row r="113" spans="2:11" s="109" customFormat="1" x14ac:dyDescent="0.25">
      <c r="B113" s="117"/>
      <c r="C113" s="117"/>
      <c r="D113" s="120"/>
      <c r="E113" s="117"/>
      <c r="F113" s="117"/>
      <c r="G113" s="117"/>
      <c r="H113" s="117"/>
      <c r="I113" s="117"/>
      <c r="J113" s="117"/>
      <c r="K113" s="117"/>
    </row>
    <row r="114" spans="2:11" s="109" customFormat="1" x14ac:dyDescent="0.25">
      <c r="B114" s="117"/>
      <c r="C114" s="117"/>
      <c r="D114" s="120"/>
      <c r="E114" s="117"/>
      <c r="F114" s="117"/>
      <c r="G114" s="117"/>
      <c r="H114" s="117"/>
      <c r="I114" s="117"/>
      <c r="J114" s="117"/>
      <c r="K114" s="117"/>
    </row>
    <row r="115" spans="2:11" s="109" customFormat="1" x14ac:dyDescent="0.25">
      <c r="B115" s="117"/>
      <c r="C115" s="117"/>
      <c r="D115" s="120"/>
      <c r="E115" s="117"/>
      <c r="F115" s="117"/>
      <c r="G115" s="117"/>
      <c r="H115" s="117"/>
      <c r="I115" s="117"/>
      <c r="J115" s="117"/>
      <c r="K115" s="117"/>
    </row>
    <row r="116" spans="2:11" s="109" customFormat="1" x14ac:dyDescent="0.25">
      <c r="B116" s="117"/>
      <c r="C116" s="117"/>
      <c r="D116" s="120"/>
      <c r="E116" s="117"/>
      <c r="F116" s="117"/>
      <c r="G116" s="117"/>
      <c r="H116" s="117"/>
      <c r="I116" s="117"/>
      <c r="J116" s="117"/>
      <c r="K116" s="117"/>
    </row>
    <row r="117" spans="2:11" s="109" customFormat="1" x14ac:dyDescent="0.25">
      <c r="B117" s="117"/>
      <c r="C117" s="117"/>
      <c r="D117" s="120"/>
      <c r="E117" s="117"/>
      <c r="F117" s="117"/>
      <c r="G117" s="117"/>
      <c r="H117" s="117"/>
      <c r="I117" s="117"/>
      <c r="J117" s="117"/>
      <c r="K117" s="117"/>
    </row>
    <row r="118" spans="2:11" s="109" customFormat="1" x14ac:dyDescent="0.25">
      <c r="B118" s="117"/>
      <c r="C118" s="117"/>
      <c r="D118" s="120"/>
      <c r="E118" s="117"/>
      <c r="F118" s="117"/>
      <c r="G118" s="117"/>
      <c r="H118" s="117"/>
      <c r="I118" s="117"/>
      <c r="J118" s="117"/>
      <c r="K118" s="117"/>
    </row>
    <row r="119" spans="2:11" s="109" customFormat="1" x14ac:dyDescent="0.25">
      <c r="B119" s="117"/>
      <c r="C119" s="117"/>
      <c r="D119" s="120"/>
      <c r="E119" s="117"/>
      <c r="F119" s="117"/>
      <c r="G119" s="117"/>
      <c r="H119" s="117"/>
      <c r="I119" s="117"/>
      <c r="J119" s="117"/>
      <c r="K119" s="117"/>
    </row>
    <row r="120" spans="2:11" s="109" customFormat="1" x14ac:dyDescent="0.25">
      <c r="B120" s="117"/>
      <c r="C120" s="117"/>
      <c r="D120" s="120"/>
      <c r="E120" s="117"/>
      <c r="F120" s="117"/>
      <c r="G120" s="117"/>
      <c r="H120" s="117"/>
      <c r="I120" s="117"/>
      <c r="J120" s="117"/>
      <c r="K120" s="117"/>
    </row>
    <row r="121" spans="2:11" s="109" customFormat="1" x14ac:dyDescent="0.25">
      <c r="B121" s="117"/>
      <c r="C121" s="117"/>
      <c r="D121" s="120"/>
      <c r="E121" s="117"/>
      <c r="F121" s="117"/>
      <c r="G121" s="117"/>
      <c r="H121" s="117"/>
      <c r="I121" s="117"/>
      <c r="J121" s="117"/>
      <c r="K121" s="117"/>
    </row>
    <row r="122" spans="2:11" s="109" customFormat="1" x14ac:dyDescent="0.25">
      <c r="B122" s="117"/>
      <c r="C122" s="117"/>
      <c r="D122" s="120"/>
      <c r="E122" s="117"/>
      <c r="F122" s="117"/>
      <c r="G122" s="117"/>
      <c r="H122" s="117"/>
      <c r="I122" s="117"/>
      <c r="J122" s="117"/>
      <c r="K122" s="117"/>
    </row>
    <row r="123" spans="2:11" s="109" customFormat="1" x14ac:dyDescent="0.25">
      <c r="B123" s="117"/>
      <c r="C123" s="117"/>
      <c r="D123" s="120"/>
      <c r="E123" s="117"/>
      <c r="F123" s="117"/>
      <c r="G123" s="117"/>
      <c r="H123" s="117"/>
      <c r="I123" s="117"/>
      <c r="J123" s="117"/>
      <c r="K123" s="117"/>
    </row>
    <row r="124" spans="2:11" s="109" customFormat="1" x14ac:dyDescent="0.25">
      <c r="B124" s="117"/>
      <c r="C124" s="117"/>
      <c r="D124" s="120"/>
      <c r="E124" s="117"/>
      <c r="F124" s="117"/>
      <c r="G124" s="117"/>
      <c r="H124" s="117"/>
      <c r="I124" s="117"/>
      <c r="J124" s="117"/>
      <c r="K124" s="117"/>
    </row>
    <row r="125" spans="2:11" s="109" customFormat="1" x14ac:dyDescent="0.25">
      <c r="B125" s="117"/>
      <c r="C125" s="117"/>
      <c r="D125" s="120"/>
      <c r="E125" s="117"/>
      <c r="F125" s="117"/>
      <c r="G125" s="117"/>
      <c r="H125" s="117"/>
      <c r="I125" s="117"/>
      <c r="J125" s="117"/>
      <c r="K125" s="117"/>
    </row>
    <row r="126" spans="2:11" s="109" customFormat="1" x14ac:dyDescent="0.25">
      <c r="B126" s="117"/>
      <c r="C126" s="117"/>
      <c r="D126" s="120"/>
      <c r="E126" s="117"/>
      <c r="F126" s="117"/>
      <c r="G126" s="117"/>
      <c r="H126" s="117"/>
      <c r="I126" s="117"/>
      <c r="J126" s="117"/>
      <c r="K126" s="117"/>
    </row>
    <row r="127" spans="2:11" s="109" customFormat="1" x14ac:dyDescent="0.25">
      <c r="B127" s="117"/>
      <c r="C127" s="117"/>
      <c r="D127" s="120"/>
      <c r="E127" s="117"/>
      <c r="F127" s="117"/>
      <c r="G127" s="117"/>
      <c r="H127" s="117"/>
      <c r="I127" s="117"/>
      <c r="J127" s="117"/>
      <c r="K127" s="117"/>
    </row>
    <row r="128" spans="2:11" s="109" customFormat="1" x14ac:dyDescent="0.25">
      <c r="B128" s="117"/>
      <c r="C128" s="117"/>
      <c r="D128" s="120"/>
      <c r="E128" s="117"/>
      <c r="F128" s="117"/>
      <c r="G128" s="117"/>
      <c r="H128" s="117"/>
      <c r="I128" s="117"/>
      <c r="J128" s="117"/>
      <c r="K128" s="117"/>
    </row>
    <row r="129" spans="2:11" s="109" customFormat="1" x14ac:dyDescent="0.25">
      <c r="B129" s="117"/>
      <c r="C129" s="117"/>
      <c r="D129" s="120"/>
      <c r="E129" s="117"/>
      <c r="F129" s="117"/>
      <c r="G129" s="117"/>
      <c r="H129" s="117"/>
      <c r="I129" s="117"/>
      <c r="J129" s="117"/>
      <c r="K129" s="117"/>
    </row>
    <row r="130" spans="2:11" s="109" customFormat="1" x14ac:dyDescent="0.25">
      <c r="B130" s="117"/>
      <c r="C130" s="117"/>
      <c r="D130" s="120"/>
      <c r="E130" s="117"/>
      <c r="F130" s="117"/>
      <c r="G130" s="117"/>
      <c r="H130" s="117"/>
      <c r="I130" s="117"/>
      <c r="J130" s="117"/>
      <c r="K130" s="117"/>
    </row>
    <row r="131" spans="2:11" s="109" customFormat="1" x14ac:dyDescent="0.25">
      <c r="B131" s="117"/>
      <c r="C131" s="117"/>
      <c r="D131" s="120"/>
      <c r="E131" s="117"/>
      <c r="F131" s="117"/>
      <c r="G131" s="117"/>
      <c r="H131" s="117"/>
      <c r="I131" s="117"/>
      <c r="J131" s="117"/>
      <c r="K131" s="117"/>
    </row>
    <row r="132" spans="2:11" s="109" customFormat="1" x14ac:dyDescent="0.25">
      <c r="B132" s="117"/>
      <c r="C132" s="117"/>
      <c r="D132" s="120"/>
      <c r="E132" s="117"/>
      <c r="F132" s="117"/>
      <c r="G132" s="117"/>
      <c r="H132" s="117"/>
      <c r="I132" s="117"/>
      <c r="J132" s="117"/>
      <c r="K132" s="117"/>
    </row>
    <row r="133" spans="2:11" s="109" customFormat="1" x14ac:dyDescent="0.25">
      <c r="B133" s="117"/>
      <c r="C133" s="117"/>
      <c r="D133" s="120"/>
      <c r="E133" s="117"/>
      <c r="F133" s="117"/>
      <c r="G133" s="117"/>
      <c r="H133" s="117"/>
      <c r="I133" s="117"/>
      <c r="J133" s="117"/>
      <c r="K133" s="117"/>
    </row>
    <row r="134" spans="2:11" s="109" customFormat="1" x14ac:dyDescent="0.25">
      <c r="B134" s="117"/>
      <c r="C134" s="117"/>
      <c r="D134" s="120"/>
      <c r="E134" s="117"/>
      <c r="F134" s="117"/>
      <c r="G134" s="117"/>
      <c r="H134" s="117"/>
      <c r="I134" s="117"/>
      <c r="J134" s="117"/>
      <c r="K134" s="117"/>
    </row>
    <row r="135" spans="2:11" s="109" customFormat="1" x14ac:dyDescent="0.25">
      <c r="B135" s="117"/>
      <c r="C135" s="117"/>
      <c r="D135" s="120"/>
      <c r="E135" s="117"/>
      <c r="F135" s="117"/>
      <c r="G135" s="117"/>
      <c r="H135" s="117"/>
      <c r="I135" s="117"/>
      <c r="J135" s="117"/>
      <c r="K135" s="117"/>
    </row>
    <row r="136" spans="2:11" s="109" customFormat="1" x14ac:dyDescent="0.25">
      <c r="B136" s="117"/>
      <c r="C136" s="117"/>
      <c r="D136" s="120"/>
      <c r="E136" s="117"/>
      <c r="F136" s="117"/>
      <c r="G136" s="117"/>
      <c r="H136" s="117"/>
      <c r="I136" s="117"/>
      <c r="J136" s="117"/>
      <c r="K136" s="117"/>
    </row>
    <row r="137" spans="2:11" s="109" customFormat="1" x14ac:dyDescent="0.25">
      <c r="B137" s="117"/>
      <c r="C137" s="117"/>
      <c r="D137" s="120"/>
      <c r="E137" s="117"/>
      <c r="F137" s="117"/>
      <c r="G137" s="117"/>
      <c r="H137" s="117"/>
      <c r="I137" s="117"/>
      <c r="J137" s="117"/>
      <c r="K137" s="117"/>
    </row>
    <row r="138" spans="2:11" s="109" customFormat="1" x14ac:dyDescent="0.25">
      <c r="B138" s="117"/>
      <c r="C138" s="117"/>
      <c r="D138" s="120"/>
      <c r="E138" s="117"/>
      <c r="F138" s="117"/>
      <c r="G138" s="117"/>
      <c r="H138" s="117"/>
      <c r="I138" s="117"/>
      <c r="J138" s="117"/>
      <c r="K138" s="117"/>
    </row>
    <row r="139" spans="2:11" s="109" customFormat="1" x14ac:dyDescent="0.25">
      <c r="B139" s="117"/>
      <c r="C139" s="117"/>
      <c r="D139" s="120"/>
      <c r="E139" s="117"/>
      <c r="F139" s="117"/>
      <c r="G139" s="117"/>
      <c r="H139" s="117"/>
      <c r="I139" s="117"/>
      <c r="J139" s="117"/>
      <c r="K139" s="117"/>
    </row>
    <row r="140" spans="2:11" s="109" customFormat="1" x14ac:dyDescent="0.25">
      <c r="B140" s="117"/>
      <c r="C140" s="117"/>
      <c r="D140" s="120"/>
      <c r="E140" s="117"/>
      <c r="F140" s="117"/>
      <c r="G140" s="117"/>
      <c r="H140" s="117"/>
      <c r="I140" s="117"/>
      <c r="J140" s="117"/>
      <c r="K140" s="117"/>
    </row>
    <row r="141" spans="2:11" s="109" customFormat="1" x14ac:dyDescent="0.25">
      <c r="B141" s="117"/>
      <c r="C141" s="117"/>
      <c r="D141" s="120"/>
      <c r="E141" s="117"/>
      <c r="F141" s="117"/>
      <c r="G141" s="117"/>
      <c r="H141" s="117"/>
      <c r="I141" s="117"/>
      <c r="J141" s="117"/>
      <c r="K141" s="117"/>
    </row>
    <row r="142" spans="2:11" s="109" customFormat="1" x14ac:dyDescent="0.25">
      <c r="B142" s="117"/>
      <c r="C142" s="117"/>
      <c r="D142" s="120"/>
      <c r="E142" s="117"/>
      <c r="F142" s="117"/>
      <c r="G142" s="117"/>
      <c r="H142" s="117"/>
      <c r="I142" s="117"/>
      <c r="J142" s="117"/>
      <c r="K142" s="117"/>
    </row>
    <row r="143" spans="2:11" s="109" customFormat="1" x14ac:dyDescent="0.25">
      <c r="B143" s="117"/>
      <c r="C143" s="117"/>
      <c r="D143" s="120"/>
      <c r="E143" s="117"/>
      <c r="F143" s="117"/>
      <c r="G143" s="117"/>
      <c r="H143" s="117"/>
      <c r="I143" s="117"/>
      <c r="J143" s="117"/>
      <c r="K143" s="117"/>
    </row>
    <row r="144" spans="2:11" s="109" customFormat="1" x14ac:dyDescent="0.25">
      <c r="B144" s="117"/>
      <c r="C144" s="117"/>
      <c r="D144" s="120"/>
      <c r="E144" s="117"/>
      <c r="F144" s="117"/>
      <c r="G144" s="117"/>
      <c r="H144" s="117"/>
      <c r="I144" s="117"/>
      <c r="J144" s="117"/>
      <c r="K144" s="117"/>
    </row>
    <row r="145" spans="2:11" s="109" customFormat="1" x14ac:dyDescent="0.25">
      <c r="B145" s="117"/>
      <c r="C145" s="117"/>
      <c r="D145" s="120"/>
      <c r="E145" s="117"/>
      <c r="F145" s="117"/>
      <c r="G145" s="117"/>
      <c r="H145" s="117"/>
      <c r="I145" s="117"/>
      <c r="J145" s="117"/>
      <c r="K145" s="117"/>
    </row>
    <row r="146" spans="2:11" s="109" customFormat="1" x14ac:dyDescent="0.25">
      <c r="B146" s="117"/>
      <c r="C146" s="117"/>
      <c r="D146" s="120"/>
      <c r="E146" s="117"/>
      <c r="F146" s="117"/>
      <c r="G146" s="117"/>
      <c r="H146" s="117"/>
      <c r="I146" s="117"/>
      <c r="J146" s="117"/>
      <c r="K146" s="117"/>
    </row>
    <row r="147" spans="2:11" s="109" customFormat="1" x14ac:dyDescent="0.25">
      <c r="B147" s="117"/>
      <c r="C147" s="117"/>
      <c r="D147" s="120"/>
      <c r="E147" s="117"/>
      <c r="F147" s="117"/>
      <c r="G147" s="117"/>
      <c r="H147" s="117"/>
      <c r="I147" s="117"/>
      <c r="J147" s="117"/>
      <c r="K147" s="117"/>
    </row>
    <row r="148" spans="2:11" s="109" customFormat="1" x14ac:dyDescent="0.25">
      <c r="B148" s="117"/>
      <c r="C148" s="117"/>
      <c r="D148" s="120"/>
      <c r="E148" s="117"/>
      <c r="F148" s="117"/>
      <c r="G148" s="117"/>
      <c r="H148" s="117"/>
      <c r="I148" s="117"/>
      <c r="J148" s="117"/>
      <c r="K148" s="117"/>
    </row>
    <row r="149" spans="2:11" s="109" customFormat="1" x14ac:dyDescent="0.25">
      <c r="B149" s="117"/>
      <c r="C149" s="117"/>
      <c r="D149" s="120"/>
      <c r="E149" s="117"/>
      <c r="F149" s="117"/>
      <c r="G149" s="117"/>
      <c r="H149" s="117"/>
      <c r="I149" s="117"/>
      <c r="J149" s="117"/>
      <c r="K149" s="117"/>
    </row>
    <row r="150" spans="2:11" s="109" customFormat="1" x14ac:dyDescent="0.25">
      <c r="B150" s="117"/>
      <c r="C150" s="117"/>
      <c r="D150" s="120"/>
      <c r="E150" s="117"/>
      <c r="F150" s="117"/>
      <c r="G150" s="117"/>
      <c r="H150" s="117"/>
      <c r="I150" s="117"/>
      <c r="J150" s="117"/>
      <c r="K150" s="117"/>
    </row>
    <row r="151" spans="2:11" s="109" customFormat="1" x14ac:dyDescent="0.25">
      <c r="B151" s="117"/>
      <c r="C151" s="117"/>
      <c r="D151" s="120"/>
      <c r="E151" s="117"/>
      <c r="F151" s="117"/>
      <c r="G151" s="117"/>
      <c r="H151" s="117"/>
      <c r="I151" s="117"/>
      <c r="J151" s="117"/>
      <c r="K151" s="117"/>
    </row>
    <row r="152" spans="2:11" s="109" customFormat="1" x14ac:dyDescent="0.25">
      <c r="B152" s="117"/>
      <c r="C152" s="117"/>
      <c r="D152" s="120"/>
      <c r="E152" s="117"/>
      <c r="F152" s="117"/>
      <c r="G152" s="117"/>
      <c r="H152" s="117"/>
      <c r="I152" s="117"/>
      <c r="J152" s="117"/>
      <c r="K152" s="117"/>
    </row>
    <row r="153" spans="2:11" s="109" customFormat="1" x14ac:dyDescent="0.25">
      <c r="B153" s="117"/>
      <c r="C153" s="117"/>
      <c r="D153" s="120"/>
      <c r="E153" s="117"/>
      <c r="F153" s="117"/>
      <c r="G153" s="117"/>
      <c r="H153" s="117"/>
      <c r="I153" s="117"/>
      <c r="J153" s="117"/>
      <c r="K153" s="117"/>
    </row>
    <row r="154" spans="2:11" s="109" customFormat="1" x14ac:dyDescent="0.25">
      <c r="B154" s="117"/>
      <c r="C154" s="117"/>
      <c r="D154" s="120"/>
      <c r="E154" s="117"/>
      <c r="F154" s="117"/>
      <c r="G154" s="117"/>
      <c r="H154" s="117"/>
      <c r="I154" s="117"/>
      <c r="J154" s="117"/>
      <c r="K154" s="117"/>
    </row>
    <row r="155" spans="2:11" s="109" customFormat="1" x14ac:dyDescent="0.25">
      <c r="B155" s="117"/>
      <c r="C155" s="117"/>
      <c r="D155" s="120"/>
      <c r="E155" s="117"/>
      <c r="F155" s="117"/>
      <c r="G155" s="117"/>
      <c r="H155" s="117"/>
      <c r="I155" s="117"/>
      <c r="J155" s="117"/>
      <c r="K155" s="117"/>
    </row>
    <row r="156" spans="2:11" s="109" customFormat="1" x14ac:dyDescent="0.25">
      <c r="B156" s="117"/>
      <c r="C156" s="117"/>
      <c r="D156" s="120"/>
      <c r="E156" s="117"/>
      <c r="F156" s="117"/>
      <c r="G156" s="117"/>
      <c r="H156" s="117"/>
      <c r="I156" s="117"/>
      <c r="J156" s="117"/>
      <c r="K156" s="117"/>
    </row>
    <row r="157" spans="2:11" s="109" customFormat="1" x14ac:dyDescent="0.25">
      <c r="B157" s="117"/>
      <c r="C157" s="117"/>
      <c r="D157" s="120"/>
      <c r="E157" s="117"/>
      <c r="F157" s="117"/>
      <c r="G157" s="117"/>
      <c r="H157" s="117"/>
      <c r="I157" s="117"/>
      <c r="J157" s="117"/>
      <c r="K157" s="117"/>
    </row>
    <row r="158" spans="2:11" s="109" customFormat="1" x14ac:dyDescent="0.25">
      <c r="B158" s="117"/>
      <c r="C158" s="117"/>
      <c r="D158" s="120"/>
      <c r="E158" s="117"/>
      <c r="F158" s="117"/>
      <c r="G158" s="117"/>
      <c r="H158" s="117"/>
      <c r="I158" s="117"/>
      <c r="J158" s="117"/>
      <c r="K158" s="117"/>
    </row>
    <row r="159" spans="2:11" s="109" customFormat="1" x14ac:dyDescent="0.25">
      <c r="B159" s="117"/>
      <c r="C159" s="117"/>
      <c r="D159" s="120"/>
      <c r="E159" s="117"/>
      <c r="F159" s="117"/>
      <c r="G159" s="117"/>
      <c r="H159" s="117"/>
      <c r="I159" s="117"/>
      <c r="J159" s="117"/>
      <c r="K159" s="117"/>
    </row>
    <row r="160" spans="2:11" s="109" customFormat="1" x14ac:dyDescent="0.25">
      <c r="B160" s="117"/>
      <c r="C160" s="117"/>
      <c r="D160" s="120"/>
      <c r="E160" s="117"/>
      <c r="F160" s="117"/>
      <c r="G160" s="117"/>
      <c r="H160" s="117"/>
      <c r="I160" s="117"/>
      <c r="J160" s="117"/>
      <c r="K160" s="117"/>
    </row>
    <row r="161" spans="2:11" s="109" customFormat="1" x14ac:dyDescent="0.25">
      <c r="B161" s="117"/>
      <c r="C161" s="117"/>
      <c r="D161" s="120"/>
      <c r="E161" s="117"/>
      <c r="F161" s="117"/>
      <c r="G161" s="117"/>
      <c r="H161" s="117"/>
      <c r="I161" s="117"/>
      <c r="J161" s="117"/>
      <c r="K161" s="117"/>
    </row>
    <row r="162" spans="2:11" s="109" customFormat="1" x14ac:dyDescent="0.25">
      <c r="B162" s="117"/>
      <c r="C162" s="117"/>
      <c r="D162" s="120"/>
      <c r="E162" s="117"/>
      <c r="F162" s="117"/>
      <c r="G162" s="117"/>
      <c r="H162" s="117"/>
      <c r="I162" s="117"/>
      <c r="J162" s="117"/>
      <c r="K162" s="117"/>
    </row>
    <row r="163" spans="2:11" s="109" customFormat="1" x14ac:dyDescent="0.25">
      <c r="B163" s="117"/>
      <c r="C163" s="117"/>
      <c r="D163" s="120"/>
      <c r="E163" s="117"/>
      <c r="F163" s="117"/>
      <c r="G163" s="117"/>
      <c r="H163" s="117"/>
      <c r="I163" s="117"/>
      <c r="J163" s="117"/>
      <c r="K163" s="117"/>
    </row>
    <row r="164" spans="2:11" s="109" customFormat="1" x14ac:dyDescent="0.25">
      <c r="B164" s="117"/>
      <c r="C164" s="117"/>
      <c r="D164" s="120"/>
      <c r="E164" s="117"/>
      <c r="F164" s="117"/>
      <c r="G164" s="117"/>
      <c r="H164" s="117"/>
      <c r="I164" s="117"/>
      <c r="J164" s="117"/>
      <c r="K164" s="117"/>
    </row>
    <row r="165" spans="2:11" s="109" customFormat="1" x14ac:dyDescent="0.25">
      <c r="B165" s="117"/>
      <c r="C165" s="117"/>
      <c r="D165" s="120"/>
      <c r="E165" s="117"/>
      <c r="F165" s="117"/>
      <c r="G165" s="117"/>
      <c r="H165" s="117"/>
      <c r="I165" s="117"/>
      <c r="J165" s="117"/>
      <c r="K165" s="117"/>
    </row>
    <row r="166" spans="2:11" s="109" customFormat="1" x14ac:dyDescent="0.25">
      <c r="B166" s="117"/>
      <c r="C166" s="117"/>
      <c r="D166" s="120"/>
      <c r="E166" s="117"/>
      <c r="F166" s="117"/>
      <c r="G166" s="117"/>
      <c r="H166" s="117"/>
      <c r="I166" s="117"/>
      <c r="J166" s="117"/>
      <c r="K166" s="117"/>
    </row>
    <row r="167" spans="2:11" s="109" customFormat="1" x14ac:dyDescent="0.25">
      <c r="B167" s="117"/>
      <c r="C167" s="117"/>
      <c r="D167" s="120"/>
      <c r="E167" s="117"/>
      <c r="F167" s="117"/>
      <c r="G167" s="117"/>
      <c r="H167" s="117"/>
      <c r="I167" s="117"/>
      <c r="J167" s="117"/>
      <c r="K167" s="117"/>
    </row>
    <row r="168" spans="2:11" s="109" customFormat="1" x14ac:dyDescent="0.25">
      <c r="B168" s="117"/>
      <c r="C168" s="117"/>
      <c r="D168" s="120"/>
      <c r="E168" s="117"/>
      <c r="F168" s="117"/>
      <c r="G168" s="117"/>
      <c r="H168" s="117"/>
      <c r="I168" s="117"/>
      <c r="J168" s="117"/>
      <c r="K168" s="117"/>
    </row>
    <row r="169" spans="2:11" s="109" customFormat="1" x14ac:dyDescent="0.25">
      <c r="B169" s="117"/>
      <c r="C169" s="117"/>
      <c r="D169" s="120"/>
      <c r="E169" s="117"/>
      <c r="F169" s="117"/>
      <c r="G169" s="117"/>
      <c r="H169" s="117"/>
      <c r="I169" s="117"/>
      <c r="J169" s="117"/>
      <c r="K169" s="117"/>
    </row>
    <row r="170" spans="2:11" s="109" customFormat="1" x14ac:dyDescent="0.25">
      <c r="B170" s="117"/>
      <c r="C170" s="117"/>
      <c r="D170" s="120"/>
      <c r="E170" s="117"/>
      <c r="F170" s="117"/>
      <c r="G170" s="117"/>
      <c r="H170" s="117"/>
      <c r="I170" s="117"/>
      <c r="J170" s="117"/>
      <c r="K170" s="117"/>
    </row>
    <row r="171" spans="2:11" s="109" customFormat="1" x14ac:dyDescent="0.25">
      <c r="B171" s="117"/>
      <c r="C171" s="117"/>
      <c r="D171" s="120"/>
      <c r="E171" s="117"/>
      <c r="F171" s="117"/>
      <c r="G171" s="117"/>
      <c r="H171" s="117"/>
      <c r="I171" s="117"/>
      <c r="J171" s="117"/>
      <c r="K171" s="117"/>
    </row>
    <row r="172" spans="2:11" s="109" customFormat="1" x14ac:dyDescent="0.25">
      <c r="B172" s="117"/>
      <c r="C172" s="117"/>
      <c r="D172" s="120"/>
      <c r="E172" s="117"/>
      <c r="F172" s="117"/>
      <c r="G172" s="117"/>
      <c r="H172" s="117"/>
      <c r="I172" s="117"/>
      <c r="J172" s="117"/>
      <c r="K172" s="117"/>
    </row>
    <row r="173" spans="2:11" s="109" customFormat="1" x14ac:dyDescent="0.25">
      <c r="B173" s="117"/>
      <c r="C173" s="117"/>
      <c r="D173" s="120"/>
      <c r="E173" s="117"/>
      <c r="F173" s="117"/>
      <c r="G173" s="117"/>
      <c r="H173" s="117"/>
      <c r="I173" s="117"/>
      <c r="J173" s="117"/>
      <c r="K173" s="117"/>
    </row>
    <row r="174" spans="2:11" s="109" customFormat="1" x14ac:dyDescent="0.25">
      <c r="B174" s="117"/>
      <c r="C174" s="117"/>
      <c r="D174" s="120"/>
      <c r="E174" s="117"/>
      <c r="F174" s="117"/>
      <c r="G174" s="117"/>
      <c r="H174" s="117"/>
      <c r="I174" s="117"/>
      <c r="J174" s="117"/>
      <c r="K174" s="117"/>
    </row>
    <row r="175" spans="2:11" s="109" customFormat="1" x14ac:dyDescent="0.25">
      <c r="B175" s="117"/>
      <c r="C175" s="117"/>
      <c r="D175" s="120"/>
      <c r="E175" s="117"/>
      <c r="F175" s="117"/>
      <c r="G175" s="117"/>
      <c r="H175" s="117"/>
      <c r="I175" s="117"/>
      <c r="J175" s="117"/>
      <c r="K175" s="117"/>
    </row>
    <row r="176" spans="2:11" s="109" customFormat="1" x14ac:dyDescent="0.25">
      <c r="B176" s="117"/>
      <c r="C176" s="117"/>
      <c r="D176" s="120"/>
      <c r="E176" s="117"/>
      <c r="F176" s="117"/>
      <c r="G176" s="117"/>
      <c r="H176" s="117"/>
      <c r="I176" s="117"/>
      <c r="J176" s="117"/>
      <c r="K176" s="117"/>
    </row>
    <row r="177" spans="2:11" s="109" customFormat="1" x14ac:dyDescent="0.25">
      <c r="B177" s="117"/>
      <c r="C177" s="117"/>
      <c r="D177" s="120"/>
      <c r="E177" s="117"/>
      <c r="F177" s="117"/>
      <c r="G177" s="117"/>
      <c r="H177" s="117"/>
      <c r="I177" s="117"/>
      <c r="J177" s="117"/>
      <c r="K177" s="117"/>
    </row>
    <row r="178" spans="2:11" s="109" customFormat="1" x14ac:dyDescent="0.25">
      <c r="B178" s="117"/>
      <c r="C178" s="117"/>
      <c r="D178" s="120"/>
      <c r="E178" s="117"/>
      <c r="F178" s="117"/>
      <c r="G178" s="117"/>
      <c r="H178" s="117"/>
      <c r="I178" s="117"/>
      <c r="J178" s="117"/>
      <c r="K178" s="117"/>
    </row>
    <row r="179" spans="2:11" s="109" customFormat="1" x14ac:dyDescent="0.25">
      <c r="B179" s="117"/>
      <c r="C179" s="117"/>
      <c r="D179" s="120"/>
      <c r="E179" s="117"/>
      <c r="F179" s="117"/>
      <c r="G179" s="117"/>
      <c r="H179" s="117"/>
      <c r="I179" s="117"/>
      <c r="J179" s="117"/>
      <c r="K179" s="117"/>
    </row>
    <row r="180" spans="2:11" s="109" customFormat="1" x14ac:dyDescent="0.25">
      <c r="B180" s="117"/>
      <c r="C180" s="117"/>
      <c r="D180" s="120"/>
      <c r="E180" s="117"/>
      <c r="F180" s="117"/>
      <c r="G180" s="117"/>
      <c r="H180" s="117"/>
      <c r="I180" s="117"/>
      <c r="J180" s="117"/>
      <c r="K180" s="117"/>
    </row>
    <row r="181" spans="2:11" s="109" customFormat="1" x14ac:dyDescent="0.25">
      <c r="B181" s="117"/>
      <c r="C181" s="117"/>
      <c r="D181" s="120"/>
      <c r="E181" s="117"/>
      <c r="F181" s="117"/>
      <c r="G181" s="117"/>
      <c r="H181" s="117"/>
      <c r="I181" s="117"/>
      <c r="J181" s="117"/>
      <c r="K181" s="117"/>
    </row>
    <row r="182" spans="2:11" s="109" customFormat="1" x14ac:dyDescent="0.25">
      <c r="B182" s="117"/>
      <c r="C182" s="117"/>
      <c r="D182" s="120"/>
      <c r="E182" s="117"/>
      <c r="F182" s="117"/>
      <c r="G182" s="117"/>
      <c r="H182" s="117"/>
      <c r="I182" s="117"/>
      <c r="J182" s="117"/>
      <c r="K182" s="117"/>
    </row>
    <row r="183" spans="2:11" s="109" customFormat="1" x14ac:dyDescent="0.25">
      <c r="B183" s="117"/>
      <c r="C183" s="117"/>
      <c r="D183" s="120"/>
      <c r="E183" s="117"/>
      <c r="F183" s="117"/>
      <c r="G183" s="117"/>
      <c r="H183" s="117"/>
      <c r="I183" s="117"/>
      <c r="J183" s="117"/>
      <c r="K183" s="117"/>
    </row>
    <row r="184" spans="2:11" s="109" customFormat="1" x14ac:dyDescent="0.25">
      <c r="B184" s="117"/>
      <c r="C184" s="117"/>
      <c r="D184" s="120"/>
      <c r="E184" s="117"/>
      <c r="F184" s="117"/>
      <c r="G184" s="117"/>
      <c r="H184" s="117"/>
      <c r="I184" s="117"/>
      <c r="J184" s="117"/>
      <c r="K184" s="117"/>
    </row>
    <row r="185" spans="2:11" s="109" customFormat="1" x14ac:dyDescent="0.25">
      <c r="B185" s="117"/>
      <c r="C185" s="117"/>
      <c r="D185" s="120"/>
      <c r="E185" s="117"/>
      <c r="F185" s="117"/>
      <c r="G185" s="117"/>
      <c r="H185" s="117"/>
      <c r="I185" s="117"/>
      <c r="J185" s="117"/>
      <c r="K185" s="117"/>
    </row>
    <row r="186" spans="2:11" s="109" customFormat="1" x14ac:dyDescent="0.25">
      <c r="B186" s="117"/>
      <c r="C186" s="117"/>
      <c r="D186" s="120"/>
      <c r="E186" s="117"/>
      <c r="F186" s="117"/>
      <c r="G186" s="117"/>
      <c r="H186" s="117"/>
      <c r="I186" s="117"/>
      <c r="J186" s="117"/>
      <c r="K186" s="117"/>
    </row>
    <row r="187" spans="2:11" s="109" customFormat="1" x14ac:dyDescent="0.25">
      <c r="B187" s="117"/>
      <c r="C187" s="117"/>
      <c r="D187" s="120"/>
      <c r="E187" s="117"/>
      <c r="F187" s="117"/>
      <c r="G187" s="117"/>
      <c r="H187" s="117"/>
      <c r="I187" s="117"/>
      <c r="J187" s="117"/>
      <c r="K187" s="117"/>
    </row>
    <row r="188" spans="2:11" s="109" customFormat="1" x14ac:dyDescent="0.25">
      <c r="B188" s="117"/>
      <c r="C188" s="117"/>
      <c r="D188" s="120"/>
      <c r="E188" s="117"/>
      <c r="F188" s="117"/>
      <c r="G188" s="117"/>
      <c r="H188" s="117"/>
      <c r="I188" s="117"/>
      <c r="J188" s="117"/>
      <c r="K188" s="117"/>
    </row>
    <row r="189" spans="2:11" s="109" customFormat="1" x14ac:dyDescent="0.25">
      <c r="B189" s="117"/>
      <c r="C189" s="117"/>
      <c r="D189" s="120"/>
      <c r="E189" s="117"/>
      <c r="F189" s="117"/>
      <c r="G189" s="117"/>
      <c r="H189" s="117"/>
      <c r="I189" s="117"/>
      <c r="J189" s="117"/>
      <c r="K189" s="117"/>
    </row>
    <row r="190" spans="2:11" s="109" customFormat="1" x14ac:dyDescent="0.25">
      <c r="B190" s="117"/>
      <c r="C190" s="117"/>
      <c r="D190" s="120"/>
      <c r="E190" s="117"/>
      <c r="F190" s="117"/>
      <c r="G190" s="117"/>
      <c r="H190" s="117"/>
      <c r="I190" s="117"/>
      <c r="J190" s="117"/>
      <c r="K190" s="117"/>
    </row>
    <row r="191" spans="2:11" s="109" customFormat="1" x14ac:dyDescent="0.25">
      <c r="B191" s="117"/>
      <c r="C191" s="117"/>
      <c r="D191" s="120"/>
      <c r="E191" s="117"/>
      <c r="F191" s="117"/>
      <c r="G191" s="117"/>
      <c r="H191" s="117"/>
      <c r="I191" s="117"/>
      <c r="J191" s="117"/>
      <c r="K191" s="117"/>
    </row>
    <row r="192" spans="2:11" s="109" customFormat="1" x14ac:dyDescent="0.25">
      <c r="B192" s="117"/>
      <c r="C192" s="117"/>
      <c r="D192" s="120"/>
      <c r="E192" s="117"/>
      <c r="F192" s="117"/>
      <c r="G192" s="117"/>
      <c r="H192" s="117"/>
      <c r="I192" s="117"/>
      <c r="J192" s="117"/>
      <c r="K192" s="117"/>
    </row>
    <row r="193" spans="2:11" s="109" customFormat="1" x14ac:dyDescent="0.25">
      <c r="B193" s="117"/>
      <c r="C193" s="117"/>
      <c r="D193" s="120"/>
      <c r="E193" s="117"/>
      <c r="F193" s="117"/>
      <c r="G193" s="117"/>
      <c r="H193" s="117"/>
      <c r="I193" s="117"/>
      <c r="J193" s="117"/>
      <c r="K193" s="117"/>
    </row>
    <row r="194" spans="2:11" s="109" customFormat="1" x14ac:dyDescent="0.25">
      <c r="B194" s="117"/>
      <c r="C194" s="117"/>
      <c r="D194" s="120"/>
      <c r="E194" s="117"/>
      <c r="F194" s="117"/>
      <c r="G194" s="117"/>
      <c r="H194" s="117"/>
      <c r="I194" s="117"/>
      <c r="J194" s="117"/>
      <c r="K194" s="117"/>
    </row>
    <row r="195" spans="2:11" s="109" customFormat="1" x14ac:dyDescent="0.25">
      <c r="B195" s="117"/>
      <c r="C195" s="117"/>
      <c r="D195" s="120"/>
      <c r="E195" s="117"/>
      <c r="F195" s="117"/>
      <c r="G195" s="117"/>
      <c r="H195" s="117"/>
      <c r="I195" s="117"/>
      <c r="J195" s="117"/>
      <c r="K195" s="117"/>
    </row>
    <row r="196" spans="2:11" s="109" customFormat="1" x14ac:dyDescent="0.25">
      <c r="B196" s="117"/>
      <c r="C196" s="117"/>
      <c r="D196" s="120"/>
      <c r="E196" s="117"/>
      <c r="F196" s="117"/>
      <c r="G196" s="117"/>
      <c r="H196" s="117"/>
      <c r="I196" s="117"/>
      <c r="J196" s="117"/>
      <c r="K196" s="117"/>
    </row>
    <row r="197" spans="2:11" s="109" customFormat="1" x14ac:dyDescent="0.25">
      <c r="B197" s="117"/>
      <c r="C197" s="117"/>
      <c r="D197" s="120"/>
      <c r="E197" s="117"/>
      <c r="F197" s="117"/>
      <c r="G197" s="117"/>
      <c r="H197" s="117"/>
      <c r="I197" s="117"/>
      <c r="J197" s="117"/>
      <c r="K197" s="117"/>
    </row>
    <row r="198" spans="2:11" s="109" customFormat="1" x14ac:dyDescent="0.25">
      <c r="B198" s="117"/>
      <c r="C198" s="117"/>
      <c r="D198" s="120"/>
      <c r="E198" s="117"/>
      <c r="F198" s="117"/>
      <c r="G198" s="117"/>
      <c r="H198" s="117"/>
      <c r="I198" s="117"/>
      <c r="J198" s="117"/>
      <c r="K198" s="117"/>
    </row>
    <row r="199" spans="2:11" x14ac:dyDescent="0.25">
      <c r="B199" s="68"/>
      <c r="C199" s="68"/>
      <c r="D199" s="121"/>
      <c r="E199" s="68"/>
      <c r="F199" s="68"/>
      <c r="G199" s="68"/>
      <c r="H199" s="68"/>
      <c r="I199" s="68"/>
      <c r="J199" s="68"/>
      <c r="K199" s="68"/>
    </row>
    <row r="200" spans="2:11" x14ac:dyDescent="0.25">
      <c r="B200" s="68"/>
      <c r="C200" s="68"/>
      <c r="D200" s="121"/>
      <c r="E200" s="68"/>
      <c r="F200" s="68"/>
      <c r="G200" s="68"/>
      <c r="H200" s="68"/>
      <c r="I200" s="68"/>
      <c r="J200" s="68"/>
      <c r="K200" s="68"/>
    </row>
    <row r="201" spans="2:11" x14ac:dyDescent="0.25">
      <c r="B201" s="68"/>
      <c r="C201" s="68"/>
      <c r="D201" s="121"/>
      <c r="E201" s="68"/>
      <c r="F201" s="68"/>
      <c r="G201" s="68"/>
      <c r="H201" s="68"/>
      <c r="I201" s="68"/>
      <c r="J201" s="68"/>
      <c r="K201" s="68"/>
    </row>
    <row r="202" spans="2:11" x14ac:dyDescent="0.25">
      <c r="B202" s="68"/>
      <c r="C202" s="68"/>
      <c r="D202" s="121"/>
      <c r="E202" s="68"/>
      <c r="F202" s="68"/>
      <c r="G202" s="68"/>
      <c r="H202" s="68"/>
      <c r="I202" s="68"/>
      <c r="J202" s="68"/>
      <c r="K202" s="68"/>
    </row>
    <row r="203" spans="2:11" x14ac:dyDescent="0.25">
      <c r="B203" s="68"/>
      <c r="C203" s="68"/>
      <c r="D203" s="121"/>
      <c r="E203" s="68"/>
      <c r="F203" s="68"/>
      <c r="G203" s="68"/>
      <c r="H203" s="68"/>
      <c r="I203" s="68"/>
      <c r="J203" s="68"/>
      <c r="K203" s="68"/>
    </row>
    <row r="204" spans="2:11" x14ac:dyDescent="0.25">
      <c r="B204" s="68"/>
      <c r="C204" s="68"/>
      <c r="D204" s="121"/>
      <c r="E204" s="68"/>
      <c r="F204" s="68"/>
      <c r="G204" s="68"/>
      <c r="H204" s="68"/>
      <c r="I204" s="68"/>
      <c r="J204" s="68"/>
      <c r="K204" s="68"/>
    </row>
    <row r="205" spans="2:11" x14ac:dyDescent="0.25">
      <c r="B205" s="68"/>
      <c r="C205" s="68"/>
      <c r="D205" s="121"/>
      <c r="E205" s="68"/>
      <c r="F205" s="68"/>
      <c r="G205" s="68"/>
      <c r="H205" s="68"/>
      <c r="I205" s="68"/>
      <c r="J205" s="68"/>
      <c r="K205" s="68"/>
    </row>
    <row r="206" spans="2:11" x14ac:dyDescent="0.25">
      <c r="B206" s="68"/>
      <c r="C206" s="68"/>
      <c r="D206" s="121"/>
      <c r="E206" s="68"/>
      <c r="F206" s="68"/>
      <c r="G206" s="68"/>
      <c r="H206" s="68"/>
      <c r="I206" s="68"/>
      <c r="J206" s="68"/>
      <c r="K206" s="68"/>
    </row>
    <row r="207" spans="2:11" x14ac:dyDescent="0.25">
      <c r="B207" s="68"/>
      <c r="C207" s="68"/>
      <c r="D207" s="121"/>
      <c r="E207" s="68"/>
      <c r="F207" s="68"/>
      <c r="G207" s="68"/>
      <c r="H207" s="68"/>
      <c r="I207" s="68"/>
      <c r="J207" s="68"/>
      <c r="K207" s="68"/>
    </row>
    <row r="208" spans="2:11" x14ac:dyDescent="0.25">
      <c r="B208" s="68"/>
      <c r="C208" s="68"/>
      <c r="D208" s="121"/>
      <c r="E208" s="68"/>
      <c r="F208" s="68"/>
      <c r="G208" s="68"/>
      <c r="H208" s="68"/>
      <c r="I208" s="68"/>
      <c r="J208" s="68"/>
      <c r="K208" s="68"/>
    </row>
    <row r="209" spans="2:11" x14ac:dyDescent="0.25">
      <c r="B209" s="68"/>
      <c r="C209" s="68"/>
      <c r="D209" s="121"/>
      <c r="E209" s="68"/>
      <c r="F209" s="68"/>
      <c r="G209" s="68"/>
      <c r="H209" s="68"/>
      <c r="I209" s="68"/>
      <c r="J209" s="68"/>
      <c r="K209" s="68"/>
    </row>
    <row r="210" spans="2:11" x14ac:dyDescent="0.25">
      <c r="B210" s="68"/>
      <c r="C210" s="68"/>
      <c r="D210" s="121"/>
      <c r="E210" s="68"/>
      <c r="F210" s="68"/>
      <c r="G210" s="68"/>
      <c r="H210" s="68"/>
      <c r="I210" s="68"/>
      <c r="J210" s="68"/>
      <c r="K210" s="68"/>
    </row>
    <row r="211" spans="2:11" x14ac:dyDescent="0.25">
      <c r="B211" s="68"/>
      <c r="C211" s="68"/>
      <c r="D211" s="121"/>
      <c r="E211" s="68"/>
      <c r="F211" s="68"/>
      <c r="G211" s="68"/>
      <c r="H211" s="68"/>
      <c r="I211" s="68"/>
      <c r="J211" s="68"/>
      <c r="K211" s="68"/>
    </row>
    <row r="212" spans="2:11" x14ac:dyDescent="0.25">
      <c r="B212" s="68"/>
      <c r="C212" s="68"/>
      <c r="D212" s="121"/>
      <c r="E212" s="68"/>
      <c r="F212" s="68"/>
      <c r="G212" s="68"/>
      <c r="H212" s="68"/>
      <c r="I212" s="68"/>
      <c r="J212" s="68"/>
      <c r="K212" s="68"/>
    </row>
    <row r="213" spans="2:11" x14ac:dyDescent="0.25">
      <c r="B213" s="68"/>
      <c r="C213" s="68"/>
      <c r="D213" s="121"/>
      <c r="E213" s="68"/>
      <c r="F213" s="68"/>
      <c r="G213" s="68"/>
      <c r="H213" s="68"/>
      <c r="I213" s="68"/>
      <c r="J213" s="68"/>
      <c r="K213" s="68"/>
    </row>
    <row r="214" spans="2:11" x14ac:dyDescent="0.25">
      <c r="B214" s="68"/>
      <c r="C214" s="68"/>
      <c r="D214" s="121"/>
      <c r="E214" s="68"/>
      <c r="F214" s="68"/>
      <c r="G214" s="68"/>
      <c r="H214" s="68"/>
      <c r="I214" s="68"/>
      <c r="J214" s="68"/>
      <c r="K214" s="68"/>
    </row>
    <row r="215" spans="2:11" x14ac:dyDescent="0.25">
      <c r="B215" s="68"/>
      <c r="C215" s="68"/>
      <c r="D215" s="121"/>
      <c r="E215" s="68"/>
      <c r="F215" s="68"/>
      <c r="G215" s="68"/>
      <c r="H215" s="68"/>
      <c r="I215" s="68"/>
      <c r="J215" s="68"/>
      <c r="K215" s="68"/>
    </row>
    <row r="216" spans="2:11" x14ac:dyDescent="0.25">
      <c r="B216" s="68"/>
      <c r="C216" s="68"/>
      <c r="D216" s="121"/>
      <c r="E216" s="68"/>
      <c r="F216" s="68"/>
      <c r="G216" s="68"/>
      <c r="H216" s="68"/>
      <c r="I216" s="68"/>
      <c r="J216" s="68"/>
      <c r="K216" s="68"/>
    </row>
    <row r="217" spans="2:11" x14ac:dyDescent="0.25">
      <c r="B217" s="68"/>
      <c r="C217" s="68"/>
      <c r="D217" s="121"/>
      <c r="E217" s="68"/>
      <c r="F217" s="68"/>
      <c r="G217" s="68"/>
      <c r="H217" s="68"/>
      <c r="I217" s="68"/>
      <c r="J217" s="68"/>
      <c r="K217" s="68"/>
    </row>
    <row r="218" spans="2:11" x14ac:dyDescent="0.25">
      <c r="B218" s="68"/>
      <c r="C218" s="68"/>
      <c r="D218" s="121"/>
      <c r="E218" s="68"/>
      <c r="F218" s="68"/>
      <c r="G218" s="68"/>
      <c r="H218" s="68"/>
      <c r="I218" s="68"/>
      <c r="J218" s="68"/>
      <c r="K218" s="68"/>
    </row>
    <row r="219" spans="2:11" x14ac:dyDescent="0.25">
      <c r="B219" s="68"/>
      <c r="C219" s="68"/>
      <c r="D219" s="121"/>
      <c r="E219" s="68"/>
      <c r="F219" s="68"/>
      <c r="G219" s="68"/>
      <c r="H219" s="68"/>
      <c r="I219" s="68"/>
      <c r="J219" s="68"/>
      <c r="K219" s="68"/>
    </row>
    <row r="220" spans="2:11" x14ac:dyDescent="0.25">
      <c r="B220" s="68"/>
      <c r="C220" s="68"/>
      <c r="D220" s="121"/>
      <c r="E220" s="68"/>
      <c r="F220" s="68"/>
      <c r="G220" s="68"/>
      <c r="H220" s="68"/>
      <c r="I220" s="68"/>
      <c r="J220" s="68"/>
      <c r="K220" s="68"/>
    </row>
  </sheetData>
  <mergeCells count="112">
    <mergeCell ref="B5:C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57:C57"/>
    <mergeCell ref="B58:C58"/>
    <mergeCell ref="B59:C59"/>
    <mergeCell ref="B60:C60"/>
    <mergeCell ref="B61:C61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112:C112"/>
    <mergeCell ref="B101:C101"/>
    <mergeCell ref="B102:C102"/>
    <mergeCell ref="B2:C2"/>
    <mergeCell ref="A1:L1"/>
    <mergeCell ref="B3:C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96:C96"/>
    <mergeCell ref="B97:C97"/>
    <mergeCell ref="B98:C98"/>
    <mergeCell ref="B99:C99"/>
    <mergeCell ref="B100:C10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</mergeCells>
  <pageMargins left="0.70866141732283472" right="0.11811023622047245" top="0.35433070866141736" bottom="0.35433070866141736" header="0" footer="0"/>
  <pageSetup paperSize="9" scale="55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D24" sqref="D24"/>
    </sheetView>
  </sheetViews>
  <sheetFormatPr defaultRowHeight="15" x14ac:dyDescent="0.25"/>
  <cols>
    <col min="1" max="1" width="16.5703125" customWidth="1"/>
    <col min="2" max="2" width="17.7109375" customWidth="1"/>
    <col min="3" max="3" width="16.7109375" customWidth="1"/>
    <col min="4" max="4" width="28" customWidth="1"/>
    <col min="5" max="5" width="17.140625" customWidth="1"/>
    <col min="6" max="6" width="28.7109375" customWidth="1"/>
    <col min="7" max="7" width="12.85546875" customWidth="1"/>
    <col min="8" max="8" width="13.28515625" customWidth="1"/>
  </cols>
  <sheetData>
    <row r="1" spans="1:8" ht="62.25" customHeight="1" x14ac:dyDescent="0.25">
      <c r="A1" s="103" t="s">
        <v>522</v>
      </c>
      <c r="B1" s="103"/>
      <c r="C1" s="103"/>
      <c r="D1" s="103"/>
      <c r="E1" s="103"/>
      <c r="F1" s="103"/>
      <c r="G1" s="103"/>
      <c r="H1" s="103"/>
    </row>
    <row r="2" spans="1:8" ht="126" customHeight="1" x14ac:dyDescent="0.25">
      <c r="A2" s="60" t="s">
        <v>515</v>
      </c>
      <c r="B2" s="60" t="s">
        <v>516</v>
      </c>
      <c r="C2" s="60" t="s">
        <v>517</v>
      </c>
      <c r="D2" s="60" t="s">
        <v>518</v>
      </c>
      <c r="E2" s="60" t="s">
        <v>519</v>
      </c>
      <c r="F2" s="60" t="s">
        <v>520</v>
      </c>
      <c r="G2" s="60" t="s">
        <v>521</v>
      </c>
      <c r="H2" s="60" t="s">
        <v>523</v>
      </c>
    </row>
    <row r="3" spans="1:8" ht="75" x14ac:dyDescent="0.25">
      <c r="A3" s="66" t="s">
        <v>853</v>
      </c>
      <c r="B3" s="66" t="s">
        <v>198</v>
      </c>
      <c r="C3" s="66" t="s">
        <v>854</v>
      </c>
      <c r="D3" s="66" t="s">
        <v>855</v>
      </c>
      <c r="E3" s="66" t="s">
        <v>845</v>
      </c>
      <c r="F3" s="66" t="s">
        <v>845</v>
      </c>
      <c r="G3" s="66" t="s">
        <v>845</v>
      </c>
      <c r="H3" s="66">
        <v>4</v>
      </c>
    </row>
    <row r="4" spans="1:8" hidden="1" x14ac:dyDescent="0.25">
      <c r="A4" s="61"/>
      <c r="B4" s="61"/>
      <c r="C4" s="61"/>
      <c r="D4" s="61"/>
      <c r="E4" s="61"/>
      <c r="F4" s="61"/>
      <c r="G4" s="61"/>
      <c r="H4" s="61"/>
    </row>
    <row r="5" spans="1:8" hidden="1" x14ac:dyDescent="0.25">
      <c r="A5" s="61"/>
      <c r="B5" s="61"/>
      <c r="C5" s="61"/>
      <c r="D5" s="61"/>
      <c r="E5" s="61"/>
      <c r="F5" s="61"/>
      <c r="G5" s="61"/>
      <c r="H5" s="61"/>
    </row>
    <row r="6" spans="1:8" hidden="1" x14ac:dyDescent="0.25">
      <c r="A6" s="61"/>
      <c r="B6" s="61"/>
      <c r="C6" s="61"/>
      <c r="D6" s="61"/>
      <c r="E6" s="61"/>
      <c r="F6" s="61"/>
      <c r="G6" s="61"/>
      <c r="H6" s="61"/>
    </row>
    <row r="7" spans="1:8" hidden="1" x14ac:dyDescent="0.25">
      <c r="A7" s="61"/>
      <c r="B7" s="61"/>
      <c r="C7" s="61"/>
      <c r="D7" s="61"/>
      <c r="E7" s="61"/>
      <c r="F7" s="61"/>
      <c r="G7" s="61"/>
      <c r="H7" s="61"/>
    </row>
    <row r="8" spans="1:8" hidden="1" x14ac:dyDescent="0.25">
      <c r="A8" s="61"/>
      <c r="B8" s="61"/>
      <c r="C8" s="61"/>
      <c r="D8" s="61"/>
      <c r="E8" s="61"/>
      <c r="F8" s="61"/>
      <c r="G8" s="61"/>
      <c r="H8" s="61"/>
    </row>
    <row r="9" spans="1:8" hidden="1" x14ac:dyDescent="0.25">
      <c r="A9" s="61"/>
      <c r="B9" s="61"/>
      <c r="C9" s="61"/>
      <c r="D9" s="61"/>
      <c r="E9" s="61"/>
      <c r="F9" s="61"/>
      <c r="G9" s="61"/>
      <c r="H9" s="61"/>
    </row>
    <row r="10" spans="1:8" hidden="1" x14ac:dyDescent="0.25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2021-03-19T12:53:45Z</dcterms:modified>
</cp:coreProperties>
</file>